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5480" windowHeight="11640" activeTab="2"/>
  </bookViews>
  <sheets>
    <sheet name="BID TAB" sheetId="1" r:id="rId1"/>
    <sheet name="SUMMARY" sheetId="2" r:id="rId2"/>
    <sheet name="Brief" sheetId="3" r:id="rId3"/>
  </sheets>
  <definedNames>
    <definedName name="_xlnm.Print_Area" localSheetId="0">'BID TAB'!$A$1:$AJ$38</definedName>
    <definedName name="_xlnm.Print_Titles" localSheetId="0">'BID TAB'!$A:$C,'BID TAB'!$1:$4</definedName>
  </definedNames>
  <calcPr fullCalcOnLoad="1"/>
</workbook>
</file>

<file path=xl/sharedStrings.xml><?xml version="1.0" encoding="utf-8"?>
<sst xmlns="http://schemas.openxmlformats.org/spreadsheetml/2006/main" count="324" uniqueCount="76">
  <si>
    <t>NON COLLUSION AFFIDAVIT</t>
  </si>
  <si>
    <t>ITEM</t>
  </si>
  <si>
    <t>NJ BUSINESS REGISTRATION</t>
  </si>
  <si>
    <t>AFFIRMATIVE ACTION AFFIDAVIT</t>
  </si>
  <si>
    <t>EQUAL EMPLOYMENT OPPURTUNITY CERTIICATION</t>
  </si>
  <si>
    <t>Ewing, NJ 08638</t>
  </si>
  <si>
    <t>BOROUGH OF PRINCETON - BID TABULATION</t>
  </si>
  <si>
    <t>BID PROPOSAL ITEMS</t>
  </si>
  <si>
    <t>ACKNOWLEDGEMENT OF ADDENDA / REVISIONS</t>
  </si>
  <si>
    <t>STATEMENT OF BIDDER'S QUALIFICATIONS</t>
  </si>
  <si>
    <t>BIDDER'S CERT. OF PUBLIC CONVENIENCE</t>
  </si>
  <si>
    <t>UNIT</t>
  </si>
  <si>
    <t>QTY.</t>
  </si>
  <si>
    <t>Waste Management NJ</t>
  </si>
  <si>
    <t>432 Stokes Aveune</t>
  </si>
  <si>
    <t>Central Jersey Waste &amp; Recycling Inc.</t>
  </si>
  <si>
    <t>Solid, Bulk, &amp; Organic Waste Collection, Removal and Disposal Services</t>
  </si>
  <si>
    <t xml:space="preserve">October 2, 2012 @ 11:00 A.M., BOROUGH HALL, PRINCETON, NJ </t>
  </si>
  <si>
    <t>BID GUARANTEE</t>
  </si>
  <si>
    <t xml:space="preserve">STOCKHOLDER STATEMENT OF OWNERSHIP </t>
  </si>
  <si>
    <t>CONSENT OF SURETY</t>
  </si>
  <si>
    <t>BID PROPOSAL</t>
  </si>
  <si>
    <t>Not req'd w/bid</t>
  </si>
  <si>
    <t>1298 Industrial Way</t>
  </si>
  <si>
    <t>Toms River, NJ 08755</t>
  </si>
  <si>
    <t>5 Industrial Drive</t>
  </si>
  <si>
    <t>New Brunswick, NJ 08901</t>
  </si>
  <si>
    <t>TONS</t>
  </si>
  <si>
    <r>
      <t>OPTION 3</t>
    </r>
    <r>
      <rPr>
        <sz val="11"/>
        <rFont val="Arial"/>
        <family val="2"/>
      </rPr>
      <t>: WEEKLY COLLECTION OF ORGANIC WASTE COLLECTED IN CONTRACTOR-SUPPLIED CONTAINERS;  ON ONE REGULAR COLLECTION DAY PER WEEK FOR THE PERIOD OF FEBRUARY 1, 2013 TO JANUARY 31, 2014</t>
    </r>
  </si>
  <si>
    <r>
      <t>OPTION 1A</t>
    </r>
    <r>
      <rPr>
        <sz val="11"/>
        <rFont val="Arial"/>
        <family val="2"/>
      </rPr>
      <t>: WEEKLY MANUAL CURBSIDE COLLECTION OF RESIDENT-SUPPLIED CONTAINERS; EACH OF FIVE (5) SECTIONS SHALL BE SERVICED ON A SEPARATE INDIVIDUAL WEEKDAY; BULK WASTE SHALL BE COLLECTED ONCE PER WEEK; NOT INCLUDING PAYMENT OF TIPPING FEE DISPOSAL CHARGES; ON ONE REGULAR COLLECTION DAY PER WEEK FOR THE ONE-YEAR PERIODS FROM FEBRUARY 1, 2013 TO JANUARY 31, 2018</t>
    </r>
  </si>
  <si>
    <t>UNIT PRICE BID - 2/1/13 - 1/31/14</t>
  </si>
  <si>
    <t>TOTAL AMOUNT BID - 2/1/13 - 1/31/14</t>
  </si>
  <si>
    <t>UNIT PRICE BID - 2/1/14 - 1/31/15</t>
  </si>
  <si>
    <t>TOTAL AMOUNT BID - 2/1/14 - 1/31/15</t>
  </si>
  <si>
    <t>UNIT PRICE BID - 2/1/15 - 1/31/16</t>
  </si>
  <si>
    <t>TOTAL AMOUNT BID - 2/1/15 - 1/31/16</t>
  </si>
  <si>
    <t>UNIT PRICE BID - 2/1/16 - 1/31/17</t>
  </si>
  <si>
    <t>TOTAL AMOUNT BID - 2/1/16 - 1/31/17</t>
  </si>
  <si>
    <t>UNIT PRICE BID - 2/1/17 - 1/31/18</t>
  </si>
  <si>
    <t>TOTAL AMOUNT BID - 2/1/17 - 1/31/18</t>
  </si>
  <si>
    <t>TOTAL AMOUNT BID - YEAR 1 &amp; 2</t>
  </si>
  <si>
    <r>
      <t>OPTION 1B</t>
    </r>
    <r>
      <rPr>
        <sz val="11"/>
        <rFont val="Arial"/>
        <family val="2"/>
      </rPr>
      <t>: WEEKLY MANUAL CURBSIDE COLLECTION OF RESIDENT-SUPPLIED CONTAINERS; EACH OF FIVE (5) SECTIONS SHALL BE SERVICED ON A SEPARATE INDIVIDUAL WEEKDAY; BULK WASTE SHALL BE COLLECTED ONCE PER MONTH; NOT INCLUDING PAYMENT OF TIPPING FEE DISPOSAL CHARGES; ON ONE REGULAR COLLECTION DAY PER WEEK FOR THE ONE-YEAR PERIODS FROM FEBRUARY 1, 2013 TO JANUARY 31, 2018</t>
    </r>
  </si>
  <si>
    <r>
      <t>OPTION 1C</t>
    </r>
    <r>
      <rPr>
        <sz val="11"/>
        <rFont val="Arial"/>
        <family val="2"/>
      </rPr>
      <t>: WEEKLY MANUAL CURBSIDE COLLECTION OF RESIDENT-SUPPLIED CONTAINERS; THE ENTIRE MUNICIPALITY SHALL BE SERVICED ON ONE WEEKDAY; BULK WASTE SHALL BE COLLECTED ONCE PER WEEK; NOT INCLUDING PAYMENT OF TIPPING FEE DISPOSAL CHARGES; ON ONE REGULAR COLLECTION DAY PER WEEK FOR THE ONE-YEAR PERIODS FROM FEBRUARY 1, 2013 TO JANUARY 31, 2018</t>
    </r>
  </si>
  <si>
    <r>
      <t>OPTION 1D</t>
    </r>
    <r>
      <rPr>
        <sz val="11"/>
        <rFont val="Arial"/>
        <family val="2"/>
      </rPr>
      <t>: WEEKLY MANUAL CURBSIDE COLLECTION OF RESIDENT-SUPPLIED CONTAINERS; THE ENTIRE MUNICIPALITY SHALL BE SERVICED ON ONE WEEKDAY; BULK WASTE SHALL BE COLLECTED ONCE PER MONTH; NOT INCLUDING PAYMENT OF TIPPING FEE DISPOSAL CHARGES; ON ONE REGULAR COLLECTION DAY PER WEEK FOR THE ONE-YEAR PERIODS FROM FEBRUARY 1, 2013 TO JANUARY 31, 2018</t>
    </r>
  </si>
  <si>
    <r>
      <t>OPTION 2A</t>
    </r>
    <r>
      <rPr>
        <sz val="11"/>
        <rFont val="Arial"/>
        <family val="2"/>
      </rPr>
      <t>: WEEKLY AUTOMATED / SEMI-AUTOMATED CURBSIDE COLLECTION OF CONTRACTOR-SUPPLIED CONTAINERS; EACH OF FIVE (5) SECTIONS SHALL BE SERVICED ON A SEPARATE INDIVIDUAL WEEKDAY; BULK WASTE SHALL BE COLLECTED ONCE PER WEEK; NOT INCLUDING PAYMENT OF TIPPING FEE DISPOSAL CHARGES; ON ONE REGULAR COLLECTION DAY PER WEEK FOR THE ONE-YEAR PERIODS FROM FEBRUARY 1, 2013 TO JANUARY 31, 2018</t>
    </r>
  </si>
  <si>
    <r>
      <t>OPTION 2B</t>
    </r>
    <r>
      <rPr>
        <sz val="11"/>
        <rFont val="Arial"/>
        <family val="2"/>
      </rPr>
      <t>: WEEKLY AUTOMATED / SEMI-AUTOMATED CURBSIDE COLLECTION OF CONTRACTOR-SUPPLIED CONTAINERS; EACH OF FIVE (5) SECTIONS SHALL BE SERVICED ON A SEPARATE INDIVIDUAL WEEKDAY; BULK WASTE SHALL BE COLLECTED ONCE PER MONTH; NOT INCLUDING PAYMENT OF TIPPING FEE DISPOSAL CHARGES; ON ONE REGULAR COLLECTION DAY PER WEEK FOR THE ONE-YEAR PERIODS FROM FEBRUARY 1, 2013 TO JANUARY 31, 2018</t>
    </r>
  </si>
  <si>
    <r>
      <t>OPTION 2C</t>
    </r>
    <r>
      <rPr>
        <sz val="11"/>
        <rFont val="Arial"/>
        <family val="2"/>
      </rPr>
      <t>: WEEKLY AUTOMATED / SEMI-AUTOMATED CURBSIDE COLLECTION OF CONTRACTOR-SUPPLIED CONTAINERS; THE ENTIRE MUNICIPALITY SHALL BE SERVICED ON ONE WEEKDAY; BULK WASTE SHALL BE COLLECTED ONCE PER WEEK; NOT INCLUDING PAYMENT OF TIPPING FEE DISPOSAL CHARGES; ON ONE REGULAR COLLECTION DAY PER WEEK FOR THE ONE-YEAR PERIODS FROM FEBRUARY 1, 2013 TO JANUARY 31, 2018</t>
    </r>
  </si>
  <si>
    <r>
      <t>OPTION 2D</t>
    </r>
    <r>
      <rPr>
        <sz val="11"/>
        <rFont val="Arial"/>
        <family val="2"/>
      </rPr>
      <t>: WEEKLY AUTOMATED / SEMI-ATUOMATED CURBSIDE COLLECTION OF CONTRACTOR-SUPPLIED CONTAINERS; THE ENTIRE MUNICIPALITY SHALL BE SERVICED ON ONE WEEKDAY; BULK WASTE SHALL BE COLLECTED ONCE PER MONTH; NOT INCLUDING PAYMENT OF TIPPING FEE DISPOSAL CHARGES; ON ONE REGULAR COLLECTION DAY PER WEEK FOR THE ONE-YEAR PERIODS FROM FEBRUARY 1, 2013 TO JANUARY 31, 2018</t>
    </r>
  </si>
  <si>
    <r>
      <t>OPTION 3</t>
    </r>
    <r>
      <rPr>
        <sz val="11"/>
        <rFont val="Arial"/>
        <family val="2"/>
      </rPr>
      <t xml:space="preserve">: WEEKLY COLLECTION OF ORGANIC WASTE COLLECTED IN CONTRACTOR-SUPPLIED CONTAINERS;  ON ONE REGULAR COLLECTION DAY PER WEEK FOR THE PERIOD OF </t>
    </r>
    <r>
      <rPr>
        <b/>
        <sz val="11"/>
        <rFont val="Arial"/>
        <family val="2"/>
      </rPr>
      <t>FEBRUARY 1, 2014 TO JANUARY 31, 2015</t>
    </r>
  </si>
  <si>
    <r>
      <t>OPTION 3</t>
    </r>
    <r>
      <rPr>
        <sz val="11"/>
        <rFont val="Arial"/>
        <family val="2"/>
      </rPr>
      <t xml:space="preserve">: WEEKLY COLLECTION OF ORGANIC WASTE COLLECTED IN CONTRACTOR-SUPPLIED CONTAINERS;  ON ONE REGULAR COLLECTION DAY PER WEEK FOR THE PERIOD OF </t>
    </r>
    <r>
      <rPr>
        <b/>
        <sz val="11"/>
        <rFont val="Arial"/>
        <family val="2"/>
      </rPr>
      <t>FEBRUARY 1, 2013 TO JANUARY 31, 2014</t>
    </r>
  </si>
  <si>
    <r>
      <t>OPTION 3</t>
    </r>
    <r>
      <rPr>
        <sz val="11"/>
        <rFont val="Arial"/>
        <family val="2"/>
      </rPr>
      <t xml:space="preserve">: WEEKLY COLLECTION OF ORGANIC WASTE COLLECTED IN CONTRACTOR-SUPPLIED CONTAINERS;  ON ONE REGULAR COLLECTION DAY PER WEEK FOR THE PERIOD OF </t>
    </r>
    <r>
      <rPr>
        <b/>
        <sz val="11"/>
        <rFont val="Arial"/>
        <family val="2"/>
      </rPr>
      <t>FEBRUARY 1, 2015 TO JANUARY 31, 2016</t>
    </r>
  </si>
  <si>
    <r>
      <t>OPTION 3</t>
    </r>
    <r>
      <rPr>
        <sz val="11"/>
        <rFont val="Arial"/>
        <family val="2"/>
      </rPr>
      <t xml:space="preserve">: WEEKLY COLLECTION OF ORGANIC WASTE COLLECTED IN CONTRACTOR-SUPPLIED CONTAINERS;  ON ONE REGULAR COLLECTION DAY PER WEEK FOR THE PERIOD OF </t>
    </r>
    <r>
      <rPr>
        <b/>
        <sz val="11"/>
        <rFont val="Arial"/>
        <family val="2"/>
      </rPr>
      <t>FEBRUARY 1, 2016 TO JANUARY 31, 2017</t>
    </r>
  </si>
  <si>
    <r>
      <t>OPTION 3</t>
    </r>
    <r>
      <rPr>
        <sz val="11"/>
        <rFont val="Arial"/>
        <family val="2"/>
      </rPr>
      <t xml:space="preserve">: WEEKLY COLLECTION OF ORGANIC WASTE COLLECTED IN CONTRACTOR-SUPPLIED CONTAINERS;  ON ONE REGULAR COLLECTION DAY PER WEEK FOR THE PERIOD OF </t>
    </r>
    <r>
      <rPr>
        <b/>
        <sz val="11"/>
        <rFont val="Arial"/>
        <family val="2"/>
      </rPr>
      <t>FEBRUARY 1, 2017 TO JANUARY 31, 2018</t>
    </r>
  </si>
  <si>
    <t>UNIT PRICE BID</t>
  </si>
  <si>
    <t>TOTAL AMOUNT BID</t>
  </si>
  <si>
    <t>X</t>
  </si>
  <si>
    <t>10% of bid NTE $20,000</t>
  </si>
  <si>
    <t>x</t>
  </si>
  <si>
    <t>No Bid</t>
  </si>
  <si>
    <r>
      <t>Republic Services, Inc. d/b/a M</t>
    </r>
    <r>
      <rPr>
        <sz val="11"/>
        <rFont val="Arial"/>
        <family val="2"/>
      </rPr>
      <t>idco Waste</t>
    </r>
  </si>
  <si>
    <t>ENGINEER'S ESTIMATE</t>
  </si>
  <si>
    <t>UNIT PRICE BID - YEAR 1</t>
  </si>
  <si>
    <t>TOTAL AMOUNT BID - YEAR 1</t>
  </si>
  <si>
    <t>UNIT PRICE BID - YEAR 2</t>
  </si>
  <si>
    <t>TOTAL AMOUNT BID - YEAR 2</t>
  </si>
  <si>
    <t>EST. UNIT COST</t>
  </si>
  <si>
    <t>EST. ANNUALTOTAL COST</t>
  </si>
  <si>
    <t>NO BID</t>
  </si>
  <si>
    <t xml:space="preserve">NOTE:  </t>
  </si>
  <si>
    <t>Republic Services, Inc. d/b/a Midco Waste</t>
  </si>
  <si>
    <r>
      <t>OPTION 1A &amp; 1B</t>
    </r>
    <r>
      <rPr>
        <sz val="11"/>
        <rFont val="Arial"/>
        <family val="2"/>
      </rPr>
      <t>: WEEKLY MANUAL CURBSIDE COLLECTION OF RESIDENT-SUPPLIED CONTAINERS; EACH OF FIVE (5) SECTIONS SHALL BE SERVICED ON A SEPARATE INDIVIDUAL WEEKDAY; BULK WASTE SHALL BE COLLECTED ONCE PER WEEK / ONCE PER MONTH; NOT INCLUDING PAYMENT OF TIPPING FEE DISPOSAL CHARGES; ON ONE REGULAR COLLECTION DAY PER WEEK FOR THE ONE-YEAR PERIODS FROM FEBRUARY 1, 2013 TO JANUARY 31, 2018</t>
    </r>
  </si>
  <si>
    <r>
      <t>OPTION 2A &amp; 2B</t>
    </r>
    <r>
      <rPr>
        <sz val="11"/>
        <rFont val="Arial"/>
        <family val="2"/>
      </rPr>
      <t>: WEEKLY AUTOMATED / SEMI-AUTOMATED CURBSIDE COLLECTION OF CONTRACTOR-SUPPLIED CONTAINERS; EACH OF FIVE (5) SECTIONS SHALL BE SERVICED ON A SEPARATE INDIVIDUAL WEEKDAY; BULK WASTE SHALL BE COLLECTED ONCE PER WEEK / ONCE PER MONTH; NOT INCLUDING PAYMENT OF TIPPING FEE DISPOSAL CHARGES; ON ONE REGULAR COLLECTION DAY PER WEEK FOR THE ONE-YEAR PERIODS FROM FEBRUARY 1, 2013 TO JANUARY 31, 2018</t>
    </r>
  </si>
  <si>
    <t>N.A.</t>
  </si>
  <si>
    <r>
      <t>OPTION 3</t>
    </r>
    <r>
      <rPr>
        <sz val="11"/>
        <rFont val="Arial"/>
        <family val="2"/>
      </rPr>
      <t>: WEEKLY COLLECTION OF ORGANIC WASTE COLLECTED IN CONTRACTOR-SUPPLIED CONTAINERS;  ON ONE REGULAR COLLECTION DAY PER WEEK FOR THE PERIOD OF FEBRUARY 1, 2014 TO JANUARY 31, 2015</t>
    </r>
  </si>
  <si>
    <t>LOW BIDDER'S TOTAL AMOUNT BID - YEAR 1 &amp; 2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</si>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</sst>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</numFmts>
  <fonts count="2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10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NumberFormat="1" applyFont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/>
    </xf>
    <xf numFmtId="0" fontId="1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NumberFormat="1" applyFont="1" applyBorder="1" applyAlignment="1">
      <alignment horizontal="right" vertical="center"/>
    </xf>
    <xf numFmtId="0" fontId="0" fillId="0" borderId="17" xfId="0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9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wrapText="1"/>
    </xf>
    <xf numFmtId="165" fontId="0" fillId="0" borderId="20" xfId="0" applyNumberFormat="1" applyBorder="1" applyAlignment="1">
      <alignment horizontal="center" vertical="distributed"/>
    </xf>
    <xf numFmtId="0" fontId="2" fillId="0" borderId="15" xfId="0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vertical="distributed"/>
    </xf>
    <xf numFmtId="165" fontId="4" fillId="0" borderId="20" xfId="0" applyNumberFormat="1" applyFont="1" applyBorder="1" applyAlignment="1">
      <alignment horizontal="center" vertical="distributed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6" xfId="0" applyFont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4" fillId="0" borderId="25" xfId="0" applyNumberFormat="1" applyFont="1" applyFill="1" applyBorder="1" applyAlignment="1">
      <alignment horizontal="center" vertical="distributed"/>
    </xf>
    <xf numFmtId="0" fontId="4" fillId="0" borderId="19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 vertical="distributed"/>
    </xf>
    <xf numFmtId="165" fontId="0" fillId="0" borderId="0" xfId="0" applyNumberForma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distributed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vertical="distributed"/>
    </xf>
    <xf numFmtId="0" fontId="0" fillId="0" borderId="10" xfId="0" applyBorder="1" applyAlignment="1">
      <alignment/>
    </xf>
    <xf numFmtId="0" fontId="4" fillId="0" borderId="12" xfId="0" applyNumberFormat="1" applyFont="1" applyFill="1" applyBorder="1" applyAlignment="1">
      <alignment horizontal="center" vertical="distributed"/>
    </xf>
    <xf numFmtId="0" fontId="0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0" fillId="0" borderId="31" xfId="0" applyFill="1" applyBorder="1" applyAlignment="1">
      <alignment horizontal="left"/>
    </xf>
    <xf numFmtId="0" fontId="0" fillId="0" borderId="32" xfId="0" applyBorder="1" applyAlignment="1">
      <alignment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/>
    </xf>
    <xf numFmtId="0" fontId="0" fillId="0" borderId="35" xfId="0" applyFill="1" applyBorder="1" applyAlignment="1">
      <alignment horizontal="left"/>
    </xf>
    <xf numFmtId="0" fontId="0" fillId="0" borderId="36" xfId="0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1" xfId="0" applyFont="1" applyFill="1" applyBorder="1" applyAlignment="1">
      <alignment horizontal="left"/>
    </xf>
    <xf numFmtId="0" fontId="7" fillId="0" borderId="22" xfId="0" applyFont="1" applyBorder="1" applyAlignment="1">
      <alignment/>
    </xf>
    <xf numFmtId="0" fontId="7" fillId="0" borderId="35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32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22" xfId="0" applyFont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view="pageBreakPreview" zoomScale="70" zoomScaleNormal="25" zoomScaleSheetLayoutView="70" zoomScalePageLayoutView="50" workbookViewId="0" topLeftCell="A1">
      <selection activeCell="D22" sqref="D22"/>
    </sheetView>
  </sheetViews>
  <sheetFormatPr defaultColWidth="9.140625" defaultRowHeight="12.75"/>
  <cols>
    <col min="1" max="1" width="47.8515625" style="0" customWidth="1"/>
    <col min="2" max="2" width="5.57421875" style="0" customWidth="1"/>
    <col min="3" max="3" width="8.421875" style="0" customWidth="1"/>
    <col min="4" max="39" width="18.7109375" style="0" customWidth="1"/>
  </cols>
  <sheetData>
    <row r="1" ht="15.75">
      <c r="A1" s="27" t="s">
        <v>6</v>
      </c>
    </row>
    <row r="2" ht="15">
      <c r="A2" s="28" t="s">
        <v>16</v>
      </c>
    </row>
    <row r="3" ht="15">
      <c r="A3" s="28" t="s">
        <v>17</v>
      </c>
    </row>
    <row r="4" ht="13.5" thickBot="1"/>
    <row r="5" spans="1:39" ht="14.25">
      <c r="A5" s="4"/>
      <c r="B5" s="5"/>
      <c r="C5" s="5"/>
      <c r="D5" s="73" t="s">
        <v>15</v>
      </c>
      <c r="E5" s="74"/>
      <c r="F5" s="32"/>
      <c r="G5" s="32"/>
      <c r="H5" s="32"/>
      <c r="I5" s="32"/>
      <c r="J5" s="32"/>
      <c r="K5" s="32"/>
      <c r="L5" s="32"/>
      <c r="M5" s="32"/>
      <c r="N5" s="32"/>
      <c r="O5" s="79" t="s">
        <v>13</v>
      </c>
      <c r="P5" s="80"/>
      <c r="Q5" s="35"/>
      <c r="R5" s="35"/>
      <c r="S5" s="35"/>
      <c r="T5" s="35"/>
      <c r="U5" s="35"/>
      <c r="V5" s="35"/>
      <c r="W5" s="35"/>
      <c r="X5" s="35"/>
      <c r="Y5" s="35"/>
      <c r="Z5" s="67" t="s">
        <v>59</v>
      </c>
      <c r="AA5" s="68"/>
      <c r="AB5" s="40"/>
      <c r="AC5" s="40"/>
      <c r="AD5" s="40"/>
      <c r="AE5" s="40"/>
      <c r="AF5" s="40"/>
      <c r="AG5" s="40"/>
      <c r="AH5" s="40"/>
      <c r="AI5" s="40"/>
      <c r="AJ5" s="40"/>
      <c r="AK5" s="41"/>
      <c r="AL5" s="41"/>
      <c r="AM5" s="41"/>
    </row>
    <row r="6" spans="1:39" ht="15">
      <c r="A6" s="17" t="s">
        <v>7</v>
      </c>
      <c r="B6" s="1"/>
      <c r="C6" s="1"/>
      <c r="D6" s="75" t="s">
        <v>14</v>
      </c>
      <c r="E6" s="76"/>
      <c r="F6" s="33"/>
      <c r="G6" s="33"/>
      <c r="H6" s="33"/>
      <c r="I6" s="33"/>
      <c r="J6" s="33"/>
      <c r="K6" s="33"/>
      <c r="L6" s="33"/>
      <c r="M6" s="33"/>
      <c r="N6" s="33"/>
      <c r="O6" s="69" t="s">
        <v>23</v>
      </c>
      <c r="P6" s="76"/>
      <c r="Q6" s="33"/>
      <c r="R6" s="33"/>
      <c r="S6" s="33"/>
      <c r="T6" s="33"/>
      <c r="U6" s="33"/>
      <c r="V6" s="33"/>
      <c r="W6" s="33"/>
      <c r="X6" s="33"/>
      <c r="Y6" s="33"/>
      <c r="Z6" s="69" t="s">
        <v>25</v>
      </c>
      <c r="AA6" s="70"/>
      <c r="AB6" s="33"/>
      <c r="AC6" s="33"/>
      <c r="AD6" s="33"/>
      <c r="AE6" s="33"/>
      <c r="AF6" s="33"/>
      <c r="AG6" s="33"/>
      <c r="AH6" s="33"/>
      <c r="AI6" s="33"/>
      <c r="AJ6" s="33"/>
      <c r="AK6" s="41"/>
      <c r="AL6" s="41"/>
      <c r="AM6" s="41"/>
    </row>
    <row r="7" spans="1:39" ht="14.25">
      <c r="A7" s="14"/>
      <c r="B7" s="1"/>
      <c r="C7" s="1"/>
      <c r="D7" s="75" t="s">
        <v>5</v>
      </c>
      <c r="E7" s="76"/>
      <c r="F7" s="33"/>
      <c r="G7" s="33"/>
      <c r="H7" s="33"/>
      <c r="I7" s="33"/>
      <c r="J7" s="33"/>
      <c r="K7" s="33"/>
      <c r="L7" s="33"/>
      <c r="M7" s="33"/>
      <c r="N7" s="33"/>
      <c r="O7" s="69" t="s">
        <v>24</v>
      </c>
      <c r="P7" s="76"/>
      <c r="Q7" s="33"/>
      <c r="R7" s="33"/>
      <c r="S7" s="33"/>
      <c r="T7" s="33"/>
      <c r="U7" s="33"/>
      <c r="V7" s="33"/>
      <c r="W7" s="33"/>
      <c r="X7" s="33"/>
      <c r="Y7" s="33"/>
      <c r="Z7" s="69" t="s">
        <v>26</v>
      </c>
      <c r="AA7" s="70"/>
      <c r="AB7" s="33"/>
      <c r="AC7" s="33"/>
      <c r="AD7" s="33"/>
      <c r="AE7" s="33"/>
      <c r="AF7" s="33"/>
      <c r="AG7" s="33"/>
      <c r="AH7" s="33"/>
      <c r="AI7" s="33"/>
      <c r="AJ7" s="33"/>
      <c r="AK7" s="41"/>
      <c r="AL7" s="41"/>
      <c r="AM7" s="41"/>
    </row>
    <row r="8" spans="1:39" ht="15" thickBot="1">
      <c r="A8" s="15"/>
      <c r="B8" s="13"/>
      <c r="C8" s="13"/>
      <c r="D8" s="77"/>
      <c r="E8" s="78"/>
      <c r="F8" s="34"/>
      <c r="G8" s="34"/>
      <c r="H8" s="34"/>
      <c r="I8" s="34"/>
      <c r="J8" s="34"/>
      <c r="K8" s="34"/>
      <c r="L8" s="34"/>
      <c r="M8" s="34"/>
      <c r="N8" s="34"/>
      <c r="O8" s="81"/>
      <c r="P8" s="82"/>
      <c r="Q8" s="36"/>
      <c r="R8" s="36"/>
      <c r="S8" s="36"/>
      <c r="T8" s="36"/>
      <c r="U8" s="36"/>
      <c r="V8" s="36"/>
      <c r="W8" s="36"/>
      <c r="X8" s="36"/>
      <c r="Y8" s="36"/>
      <c r="Z8" s="71"/>
      <c r="AA8" s="72"/>
      <c r="AB8" s="39"/>
      <c r="AC8" s="39"/>
      <c r="AD8" s="39"/>
      <c r="AE8" s="39"/>
      <c r="AF8" s="39"/>
      <c r="AG8" s="39"/>
      <c r="AH8" s="39"/>
      <c r="AI8" s="39"/>
      <c r="AJ8" s="39"/>
      <c r="AK8" s="42"/>
      <c r="AL8" s="42"/>
      <c r="AM8" s="42"/>
    </row>
    <row r="9" spans="1:39" ht="14.25">
      <c r="A9" s="18" t="s">
        <v>10</v>
      </c>
      <c r="B9" s="8"/>
      <c r="C9" s="8"/>
      <c r="D9" s="24" t="s">
        <v>55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 t="s">
        <v>55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43"/>
      <c r="AL9" s="43"/>
      <c r="AM9" s="43"/>
    </row>
    <row r="10" spans="1:39" ht="14.25">
      <c r="A10" s="9" t="s">
        <v>9</v>
      </c>
      <c r="B10" s="8"/>
      <c r="C10" s="8"/>
      <c r="D10" s="24" t="s">
        <v>55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 t="s">
        <v>55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43"/>
      <c r="AL10" s="43"/>
      <c r="AM10" s="43"/>
    </row>
    <row r="11" spans="1:39" ht="14.25">
      <c r="A11" s="30" t="s">
        <v>18</v>
      </c>
      <c r="B11" s="8"/>
      <c r="C11" s="8"/>
      <c r="D11" s="55" t="s">
        <v>56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55" t="s">
        <v>56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43"/>
      <c r="AL11" s="43"/>
      <c r="AM11" s="43"/>
    </row>
    <row r="12" spans="1:39" ht="14.25">
      <c r="A12" s="12" t="s">
        <v>19</v>
      </c>
      <c r="B12" s="16"/>
      <c r="C12" s="8"/>
      <c r="D12" s="25" t="s">
        <v>55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 t="s">
        <v>57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44"/>
      <c r="AL12" s="44"/>
      <c r="AM12" s="44"/>
    </row>
    <row r="13" spans="1:39" ht="14.25">
      <c r="A13" s="9" t="s">
        <v>0</v>
      </c>
      <c r="B13" s="8"/>
      <c r="C13" s="8"/>
      <c r="D13" s="24" t="s">
        <v>55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 t="s">
        <v>57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43"/>
      <c r="AL13" s="43"/>
      <c r="AM13" s="43"/>
    </row>
    <row r="14" spans="1:39" ht="14.25">
      <c r="A14" s="6" t="s">
        <v>20</v>
      </c>
      <c r="B14" s="8"/>
      <c r="C14" s="8"/>
      <c r="D14" s="24" t="s">
        <v>55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 t="s">
        <v>57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43"/>
      <c r="AL14" s="43"/>
      <c r="AM14" s="43"/>
    </row>
    <row r="15" spans="1:39" ht="14.25">
      <c r="A15" s="29" t="s">
        <v>21</v>
      </c>
      <c r="B15" s="8"/>
      <c r="C15" s="8"/>
      <c r="D15" s="24" t="s">
        <v>55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 t="s">
        <v>57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8" t="s">
        <v>58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43"/>
      <c r="AL15" s="43"/>
      <c r="AM15" s="43"/>
    </row>
    <row r="16" spans="1:39" ht="14.25">
      <c r="A16" s="7" t="s">
        <v>2</v>
      </c>
      <c r="B16" s="8"/>
      <c r="C16" s="8"/>
      <c r="D16" s="24" t="s">
        <v>55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 t="s">
        <v>57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43"/>
      <c r="AL16" s="43"/>
      <c r="AM16" s="43"/>
    </row>
    <row r="17" spans="1:39" ht="14.25">
      <c r="A17" s="7" t="s">
        <v>8</v>
      </c>
      <c r="B17" s="8"/>
      <c r="C17" s="8"/>
      <c r="D17" s="24" t="s">
        <v>55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 t="s">
        <v>57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43"/>
      <c r="AL17" s="43"/>
      <c r="AM17" s="43"/>
    </row>
    <row r="18" spans="2:39" ht="14.25">
      <c r="B18" s="8"/>
      <c r="C18" s="8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43"/>
      <c r="AL18" s="43"/>
      <c r="AM18" s="43"/>
    </row>
    <row r="19" spans="1:39" ht="14.25">
      <c r="A19" s="7" t="s">
        <v>3</v>
      </c>
      <c r="B19" s="8"/>
      <c r="C19" s="8"/>
      <c r="D19" s="24" t="s">
        <v>55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 t="s">
        <v>57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 t="s">
        <v>22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43"/>
      <c r="AL19" s="43"/>
      <c r="AM19" s="43"/>
    </row>
    <row r="20" spans="1:39" ht="13.5" customHeight="1">
      <c r="A20" s="7" t="s">
        <v>4</v>
      </c>
      <c r="B20" s="8"/>
      <c r="C20" s="8"/>
      <c r="D20" s="24" t="s">
        <v>55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 t="s">
        <v>57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 t="s">
        <v>22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43"/>
      <c r="AL20" s="43"/>
      <c r="AM20" s="43"/>
    </row>
    <row r="21" spans="2:39" ht="14.25" customHeight="1" thickBo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43"/>
      <c r="AL21" s="43"/>
      <c r="AM21" s="43"/>
    </row>
    <row r="22" spans="1:39" s="3" customFormat="1" ht="47.25" customHeight="1" thickBot="1">
      <c r="A22" s="10" t="s">
        <v>1</v>
      </c>
      <c r="B22" s="11" t="s">
        <v>12</v>
      </c>
      <c r="C22" s="11" t="s">
        <v>11</v>
      </c>
      <c r="D22" s="21" t="s">
        <v>30</v>
      </c>
      <c r="E22" s="21" t="s">
        <v>31</v>
      </c>
      <c r="F22" s="21" t="s">
        <v>32</v>
      </c>
      <c r="G22" s="21" t="s">
        <v>33</v>
      </c>
      <c r="H22" s="21" t="s">
        <v>40</v>
      </c>
      <c r="I22" s="21" t="s">
        <v>34</v>
      </c>
      <c r="J22" s="21" t="s">
        <v>35</v>
      </c>
      <c r="K22" s="21" t="s">
        <v>36</v>
      </c>
      <c r="L22" s="21" t="s">
        <v>37</v>
      </c>
      <c r="M22" s="21" t="s">
        <v>38</v>
      </c>
      <c r="N22" s="21" t="s">
        <v>39</v>
      </c>
      <c r="O22" s="21" t="s">
        <v>30</v>
      </c>
      <c r="P22" s="21" t="s">
        <v>31</v>
      </c>
      <c r="Q22" s="21" t="s">
        <v>32</v>
      </c>
      <c r="R22" s="21" t="s">
        <v>33</v>
      </c>
      <c r="S22" s="21" t="s">
        <v>40</v>
      </c>
      <c r="T22" s="21" t="s">
        <v>34</v>
      </c>
      <c r="U22" s="21" t="s">
        <v>35</v>
      </c>
      <c r="V22" s="21" t="s">
        <v>36</v>
      </c>
      <c r="W22" s="21" t="s">
        <v>37</v>
      </c>
      <c r="X22" s="21" t="s">
        <v>38</v>
      </c>
      <c r="Y22" s="21" t="s">
        <v>39</v>
      </c>
      <c r="Z22" s="21" t="s">
        <v>30</v>
      </c>
      <c r="AA22" s="21" t="s">
        <v>31</v>
      </c>
      <c r="AB22" s="21" t="s">
        <v>32</v>
      </c>
      <c r="AC22" s="21" t="s">
        <v>33</v>
      </c>
      <c r="AD22" s="21" t="s">
        <v>40</v>
      </c>
      <c r="AE22" s="21" t="s">
        <v>34</v>
      </c>
      <c r="AF22" s="21" t="s">
        <v>35</v>
      </c>
      <c r="AG22" s="21" t="s">
        <v>36</v>
      </c>
      <c r="AH22" s="21" t="s">
        <v>37</v>
      </c>
      <c r="AI22" s="21" t="s">
        <v>38</v>
      </c>
      <c r="AJ22" s="21" t="s">
        <v>39</v>
      </c>
      <c r="AK22" s="45"/>
      <c r="AL22" s="45"/>
      <c r="AM22" s="45"/>
    </row>
    <row r="23" spans="1:39" ht="157.5">
      <c r="A23" s="31" t="s">
        <v>29</v>
      </c>
      <c r="B23" s="22">
        <v>5500</v>
      </c>
      <c r="C23" s="23" t="s">
        <v>27</v>
      </c>
      <c r="D23" s="23">
        <v>62.45</v>
      </c>
      <c r="E23" s="23">
        <f>B23*D23</f>
        <v>343475</v>
      </c>
      <c r="F23" s="23">
        <v>62.45</v>
      </c>
      <c r="G23" s="23">
        <f>B23*F23</f>
        <v>343475</v>
      </c>
      <c r="H23" s="23">
        <f>E23+G23</f>
        <v>686950</v>
      </c>
      <c r="I23" s="23">
        <v>63.45</v>
      </c>
      <c r="J23" s="23">
        <f>B23*I23</f>
        <v>348975</v>
      </c>
      <c r="K23" s="23">
        <v>64.45</v>
      </c>
      <c r="L23" s="23">
        <f>B23*K23</f>
        <v>354475</v>
      </c>
      <c r="M23" s="23">
        <v>65.45</v>
      </c>
      <c r="N23" s="23">
        <f>B23*M23</f>
        <v>359975</v>
      </c>
      <c r="O23" s="23">
        <v>62.38</v>
      </c>
      <c r="P23" s="23">
        <f aca="true" t="shared" si="0" ref="P23:P28">B23*O23</f>
        <v>343090</v>
      </c>
      <c r="Q23" s="23">
        <v>63.66</v>
      </c>
      <c r="R23" s="23">
        <f aca="true" t="shared" si="1" ref="R23:R28">B23*Q23</f>
        <v>350130</v>
      </c>
      <c r="S23" s="23">
        <f aca="true" t="shared" si="2" ref="S23:S28">P23+R23</f>
        <v>693220</v>
      </c>
      <c r="T23" s="23">
        <v>63.66</v>
      </c>
      <c r="U23" s="23">
        <f aca="true" t="shared" si="3" ref="U23:U28">B23*T23</f>
        <v>350130</v>
      </c>
      <c r="V23" s="23">
        <v>64.91</v>
      </c>
      <c r="W23" s="23">
        <f aca="true" t="shared" si="4" ref="W23:W28">B23*V23</f>
        <v>357005</v>
      </c>
      <c r="X23" s="23">
        <v>66.2</v>
      </c>
      <c r="Y23" s="23">
        <f aca="true" t="shared" si="5" ref="Y23:Y28">B23*X23</f>
        <v>364100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46"/>
      <c r="AL23" s="46"/>
      <c r="AM23" s="46"/>
    </row>
    <row r="24" spans="1:39" ht="157.5">
      <c r="A24" s="31" t="s">
        <v>41</v>
      </c>
      <c r="B24" s="22">
        <v>5500</v>
      </c>
      <c r="C24" s="23" t="s">
        <v>27</v>
      </c>
      <c r="D24" s="23">
        <v>62.45</v>
      </c>
      <c r="E24" s="23">
        <f aca="true" t="shared" si="6" ref="E24:E30">B24*D24</f>
        <v>343475</v>
      </c>
      <c r="F24" s="23">
        <v>62.45</v>
      </c>
      <c r="G24" s="23">
        <f aca="true" t="shared" si="7" ref="G24:G30">B24*F24</f>
        <v>343475</v>
      </c>
      <c r="H24" s="23">
        <f aca="true" t="shared" si="8" ref="H24:H30">E24+G24</f>
        <v>686950</v>
      </c>
      <c r="I24" s="23">
        <v>63.45</v>
      </c>
      <c r="J24" s="23">
        <f aca="true" t="shared" si="9" ref="J24:J30">B24*I24</f>
        <v>348975</v>
      </c>
      <c r="K24" s="23">
        <v>64.45</v>
      </c>
      <c r="L24" s="23">
        <f aca="true" t="shared" si="10" ref="L24:L30">B24*K24</f>
        <v>354475</v>
      </c>
      <c r="M24" s="23">
        <v>65.45</v>
      </c>
      <c r="N24" s="23">
        <f aca="true" t="shared" si="11" ref="N24:N30">B24*M24</f>
        <v>359975</v>
      </c>
      <c r="O24" s="23">
        <v>62.38</v>
      </c>
      <c r="P24" s="23">
        <f t="shared" si="0"/>
        <v>343090</v>
      </c>
      <c r="Q24" s="23">
        <v>63.66</v>
      </c>
      <c r="R24" s="23">
        <f t="shared" si="1"/>
        <v>350130</v>
      </c>
      <c r="S24" s="23">
        <f t="shared" si="2"/>
        <v>693220</v>
      </c>
      <c r="T24" s="23">
        <v>63.66</v>
      </c>
      <c r="U24" s="23">
        <f t="shared" si="3"/>
        <v>350130</v>
      </c>
      <c r="V24" s="23">
        <v>64.91</v>
      </c>
      <c r="W24" s="23">
        <f t="shared" si="4"/>
        <v>357005</v>
      </c>
      <c r="X24" s="23">
        <v>66.2</v>
      </c>
      <c r="Y24" s="23">
        <f t="shared" si="5"/>
        <v>364100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46"/>
      <c r="AL24" s="46"/>
      <c r="AM24" s="46"/>
    </row>
    <row r="25" spans="1:39" ht="143.25">
      <c r="A25" s="31" t="s">
        <v>42</v>
      </c>
      <c r="B25" s="22">
        <v>5500</v>
      </c>
      <c r="C25" s="23" t="s">
        <v>27</v>
      </c>
      <c r="D25" s="23">
        <v>69.5</v>
      </c>
      <c r="E25" s="23">
        <f t="shared" si="6"/>
        <v>382250</v>
      </c>
      <c r="F25" s="23">
        <v>69.5</v>
      </c>
      <c r="G25" s="23">
        <f t="shared" si="7"/>
        <v>382250</v>
      </c>
      <c r="H25" s="23">
        <f t="shared" si="8"/>
        <v>764500</v>
      </c>
      <c r="I25" s="23">
        <v>71</v>
      </c>
      <c r="J25" s="23">
        <f t="shared" si="9"/>
        <v>390500</v>
      </c>
      <c r="K25" s="23">
        <v>71</v>
      </c>
      <c r="L25" s="23">
        <f t="shared" si="10"/>
        <v>390500</v>
      </c>
      <c r="M25" s="23">
        <v>71</v>
      </c>
      <c r="N25" s="23">
        <f t="shared" si="11"/>
        <v>390500</v>
      </c>
      <c r="O25" s="23" t="s">
        <v>58</v>
      </c>
      <c r="P25" s="23" t="s">
        <v>58</v>
      </c>
      <c r="Q25" s="23" t="s">
        <v>58</v>
      </c>
      <c r="R25" s="23" t="s">
        <v>58</v>
      </c>
      <c r="S25" s="23" t="s">
        <v>58</v>
      </c>
      <c r="T25" s="23" t="s">
        <v>58</v>
      </c>
      <c r="U25" s="23" t="s">
        <v>58</v>
      </c>
      <c r="V25" s="23" t="s">
        <v>58</v>
      </c>
      <c r="W25" s="23" t="s">
        <v>58</v>
      </c>
      <c r="X25" s="23" t="s">
        <v>58</v>
      </c>
      <c r="Y25" s="23" t="s">
        <v>58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46"/>
      <c r="AL25" s="46"/>
      <c r="AM25" s="46"/>
    </row>
    <row r="26" spans="1:39" ht="143.25">
      <c r="A26" s="31" t="s">
        <v>43</v>
      </c>
      <c r="B26" s="22">
        <v>5500</v>
      </c>
      <c r="C26" s="23" t="s">
        <v>27</v>
      </c>
      <c r="D26" s="23">
        <v>69.5</v>
      </c>
      <c r="E26" s="23">
        <f t="shared" si="6"/>
        <v>382250</v>
      </c>
      <c r="F26" s="23">
        <v>69.5</v>
      </c>
      <c r="G26" s="23">
        <f t="shared" si="7"/>
        <v>382250</v>
      </c>
      <c r="H26" s="23">
        <f t="shared" si="8"/>
        <v>764500</v>
      </c>
      <c r="I26" s="23">
        <v>71</v>
      </c>
      <c r="J26" s="23">
        <f t="shared" si="9"/>
        <v>390500</v>
      </c>
      <c r="K26" s="23">
        <v>71</v>
      </c>
      <c r="L26" s="23">
        <f t="shared" si="10"/>
        <v>390500</v>
      </c>
      <c r="M26" s="23">
        <v>71</v>
      </c>
      <c r="N26" s="23">
        <f t="shared" si="11"/>
        <v>390500</v>
      </c>
      <c r="O26" s="23" t="s">
        <v>58</v>
      </c>
      <c r="P26" s="23" t="s">
        <v>58</v>
      </c>
      <c r="Q26" s="23" t="s">
        <v>58</v>
      </c>
      <c r="R26" s="23" t="s">
        <v>58</v>
      </c>
      <c r="S26" s="23" t="s">
        <v>58</v>
      </c>
      <c r="T26" s="23" t="s">
        <v>58</v>
      </c>
      <c r="U26" s="23" t="s">
        <v>58</v>
      </c>
      <c r="V26" s="23" t="s">
        <v>58</v>
      </c>
      <c r="W26" s="23" t="s">
        <v>58</v>
      </c>
      <c r="X26" s="23" t="s">
        <v>58</v>
      </c>
      <c r="Y26" s="23" t="s">
        <v>58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46"/>
      <c r="AL26" s="46"/>
      <c r="AM26" s="46"/>
    </row>
    <row r="27" spans="1:39" ht="171.75">
      <c r="A27" s="31" t="s">
        <v>44</v>
      </c>
      <c r="B27" s="22">
        <v>5500</v>
      </c>
      <c r="C27" s="23" t="s">
        <v>27</v>
      </c>
      <c r="D27" s="23">
        <v>97.5</v>
      </c>
      <c r="E27" s="23">
        <f t="shared" si="6"/>
        <v>536250</v>
      </c>
      <c r="F27" s="23">
        <v>97.5</v>
      </c>
      <c r="G27" s="23">
        <f t="shared" si="7"/>
        <v>536250</v>
      </c>
      <c r="H27" s="23">
        <f t="shared" si="8"/>
        <v>1072500</v>
      </c>
      <c r="I27" s="23">
        <v>62.45</v>
      </c>
      <c r="J27" s="23">
        <f t="shared" si="9"/>
        <v>343475</v>
      </c>
      <c r="K27" s="23">
        <v>62.45</v>
      </c>
      <c r="L27" s="23">
        <f t="shared" si="10"/>
        <v>343475</v>
      </c>
      <c r="M27" s="23">
        <v>62.45</v>
      </c>
      <c r="N27" s="23">
        <f t="shared" si="11"/>
        <v>343475</v>
      </c>
      <c r="O27" s="23">
        <v>88.7</v>
      </c>
      <c r="P27" s="23">
        <f t="shared" si="0"/>
        <v>487850</v>
      </c>
      <c r="Q27" s="23">
        <v>89.98</v>
      </c>
      <c r="R27" s="23">
        <f t="shared" si="1"/>
        <v>494890</v>
      </c>
      <c r="S27" s="23">
        <f t="shared" si="2"/>
        <v>982740</v>
      </c>
      <c r="T27" s="23">
        <v>63.66</v>
      </c>
      <c r="U27" s="23">
        <f t="shared" si="3"/>
        <v>350130</v>
      </c>
      <c r="V27" s="23">
        <v>64.91</v>
      </c>
      <c r="W27" s="23">
        <f t="shared" si="4"/>
        <v>357005</v>
      </c>
      <c r="X27" s="23">
        <v>66.2</v>
      </c>
      <c r="Y27" s="23">
        <f t="shared" si="5"/>
        <v>364100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46"/>
      <c r="AL27" s="46"/>
      <c r="AM27" s="46"/>
    </row>
    <row r="28" spans="1:39" ht="171.75">
      <c r="A28" s="31" t="s">
        <v>45</v>
      </c>
      <c r="B28" s="22">
        <v>5500</v>
      </c>
      <c r="C28" s="23" t="s">
        <v>27</v>
      </c>
      <c r="D28" s="23">
        <v>97.5</v>
      </c>
      <c r="E28" s="23">
        <f t="shared" si="6"/>
        <v>536250</v>
      </c>
      <c r="F28" s="23">
        <v>97.5</v>
      </c>
      <c r="G28" s="23">
        <f t="shared" si="7"/>
        <v>536250</v>
      </c>
      <c r="H28" s="23">
        <f t="shared" si="8"/>
        <v>1072500</v>
      </c>
      <c r="I28" s="23">
        <v>62.45</v>
      </c>
      <c r="J28" s="23">
        <f t="shared" si="9"/>
        <v>343475</v>
      </c>
      <c r="K28" s="23">
        <v>62.45</v>
      </c>
      <c r="L28" s="23">
        <f t="shared" si="10"/>
        <v>343475</v>
      </c>
      <c r="M28" s="23">
        <v>62.45</v>
      </c>
      <c r="N28" s="23">
        <f t="shared" si="11"/>
        <v>343475</v>
      </c>
      <c r="O28" s="23">
        <v>88.7</v>
      </c>
      <c r="P28" s="23">
        <f t="shared" si="0"/>
        <v>487850</v>
      </c>
      <c r="Q28" s="23">
        <v>89.98</v>
      </c>
      <c r="R28" s="23">
        <f t="shared" si="1"/>
        <v>494890</v>
      </c>
      <c r="S28" s="23">
        <f t="shared" si="2"/>
        <v>982740</v>
      </c>
      <c r="T28" s="23">
        <v>63.66</v>
      </c>
      <c r="U28" s="23">
        <f t="shared" si="3"/>
        <v>350130</v>
      </c>
      <c r="V28" s="23">
        <v>64.91</v>
      </c>
      <c r="W28" s="23">
        <f t="shared" si="4"/>
        <v>357005</v>
      </c>
      <c r="X28" s="23">
        <v>66.2</v>
      </c>
      <c r="Y28" s="23">
        <f t="shared" si="5"/>
        <v>364100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46"/>
      <c r="AL28" s="46"/>
      <c r="AM28" s="46"/>
    </row>
    <row r="29" spans="1:39" ht="157.5">
      <c r="A29" s="31" t="s">
        <v>46</v>
      </c>
      <c r="B29" s="22">
        <v>5500</v>
      </c>
      <c r="C29" s="23" t="s">
        <v>27</v>
      </c>
      <c r="D29" s="23">
        <v>104.5</v>
      </c>
      <c r="E29" s="23">
        <f t="shared" si="6"/>
        <v>574750</v>
      </c>
      <c r="F29" s="23">
        <v>104.5</v>
      </c>
      <c r="G29" s="23">
        <f t="shared" si="7"/>
        <v>574750</v>
      </c>
      <c r="H29" s="23">
        <f t="shared" si="8"/>
        <v>1149500</v>
      </c>
      <c r="I29" s="23">
        <v>72.5</v>
      </c>
      <c r="J29" s="23">
        <f t="shared" si="9"/>
        <v>398750</v>
      </c>
      <c r="K29" s="23">
        <v>72.5</v>
      </c>
      <c r="L29" s="23">
        <f t="shared" si="10"/>
        <v>398750</v>
      </c>
      <c r="M29" s="23">
        <v>72.5</v>
      </c>
      <c r="N29" s="23">
        <f t="shared" si="11"/>
        <v>398750</v>
      </c>
      <c r="O29" s="23" t="s">
        <v>58</v>
      </c>
      <c r="P29" s="23" t="s">
        <v>58</v>
      </c>
      <c r="Q29" s="23" t="s">
        <v>58</v>
      </c>
      <c r="R29" s="23" t="s">
        <v>58</v>
      </c>
      <c r="S29" s="23" t="s">
        <v>58</v>
      </c>
      <c r="T29" s="23" t="s">
        <v>58</v>
      </c>
      <c r="U29" s="23" t="s">
        <v>58</v>
      </c>
      <c r="V29" s="23" t="s">
        <v>58</v>
      </c>
      <c r="W29" s="23" t="s">
        <v>58</v>
      </c>
      <c r="X29" s="23" t="s">
        <v>58</v>
      </c>
      <c r="Y29" s="23" t="s">
        <v>58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46"/>
      <c r="AL29" s="46"/>
      <c r="AM29" s="46"/>
    </row>
    <row r="30" spans="1:39" ht="157.5">
      <c r="A30" s="31" t="s">
        <v>47</v>
      </c>
      <c r="B30" s="22">
        <v>5500</v>
      </c>
      <c r="C30" s="23" t="s">
        <v>27</v>
      </c>
      <c r="D30" s="23">
        <v>104.5</v>
      </c>
      <c r="E30" s="23">
        <f t="shared" si="6"/>
        <v>574750</v>
      </c>
      <c r="F30" s="23">
        <v>104.5</v>
      </c>
      <c r="G30" s="23">
        <f t="shared" si="7"/>
        <v>574750</v>
      </c>
      <c r="H30" s="23">
        <f t="shared" si="8"/>
        <v>1149500</v>
      </c>
      <c r="I30" s="23">
        <v>72.5</v>
      </c>
      <c r="J30" s="23">
        <f t="shared" si="9"/>
        <v>398750</v>
      </c>
      <c r="K30" s="23">
        <v>72.5</v>
      </c>
      <c r="L30" s="23">
        <f t="shared" si="10"/>
        <v>398750</v>
      </c>
      <c r="M30" s="23">
        <v>72.5</v>
      </c>
      <c r="N30" s="23">
        <f t="shared" si="11"/>
        <v>398750</v>
      </c>
      <c r="O30" s="23" t="s">
        <v>58</v>
      </c>
      <c r="P30" s="23" t="s">
        <v>58</v>
      </c>
      <c r="Q30" s="23" t="s">
        <v>58</v>
      </c>
      <c r="R30" s="23" t="s">
        <v>58</v>
      </c>
      <c r="S30" s="23" t="s">
        <v>58</v>
      </c>
      <c r="T30" s="23" t="s">
        <v>58</v>
      </c>
      <c r="U30" s="23" t="s">
        <v>58</v>
      </c>
      <c r="V30" s="23" t="s">
        <v>58</v>
      </c>
      <c r="W30" s="23" t="s">
        <v>58</v>
      </c>
      <c r="X30" s="23" t="s">
        <v>58</v>
      </c>
      <c r="Y30" s="23" t="s">
        <v>58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46"/>
      <c r="AL30" s="46"/>
      <c r="AM30" s="46"/>
    </row>
    <row r="31" spans="1:39" ht="15.75" thickBot="1">
      <c r="A31" s="31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46"/>
      <c r="AL31" s="46"/>
      <c r="AM31" s="46"/>
    </row>
    <row r="32" spans="1:39" ht="39.75" customHeight="1" thickBot="1">
      <c r="A32" s="19"/>
      <c r="B32" s="11" t="s">
        <v>12</v>
      </c>
      <c r="C32" s="11" t="s">
        <v>11</v>
      </c>
      <c r="D32" s="49" t="s">
        <v>53</v>
      </c>
      <c r="E32" s="50" t="s">
        <v>54</v>
      </c>
      <c r="F32" s="51" t="s">
        <v>40</v>
      </c>
      <c r="G32" s="2"/>
      <c r="H32" s="2"/>
      <c r="I32" s="2"/>
      <c r="J32" s="2"/>
      <c r="K32" s="2"/>
      <c r="L32" s="2"/>
      <c r="M32" s="2"/>
      <c r="N32" s="2"/>
      <c r="O32" s="49" t="s">
        <v>53</v>
      </c>
      <c r="P32" s="50" t="s">
        <v>54</v>
      </c>
      <c r="Q32" s="51" t="s">
        <v>40</v>
      </c>
      <c r="T32" s="2"/>
      <c r="U32" s="2"/>
      <c r="V32" s="2"/>
      <c r="W32" s="2"/>
      <c r="X32" s="2"/>
      <c r="Y32" s="2"/>
      <c r="Z32" s="11" t="s">
        <v>12</v>
      </c>
      <c r="AA32" s="11" t="s">
        <v>11</v>
      </c>
      <c r="AB32" s="49" t="s">
        <v>53</v>
      </c>
      <c r="AC32" s="50" t="s">
        <v>54</v>
      </c>
      <c r="AD32" s="51" t="s">
        <v>40</v>
      </c>
      <c r="AE32" s="2"/>
      <c r="AF32" s="2"/>
      <c r="AG32" s="2"/>
      <c r="AH32" s="2"/>
      <c r="AI32" s="2"/>
      <c r="AJ32" s="2"/>
      <c r="AK32" s="47"/>
      <c r="AL32" s="47"/>
      <c r="AM32" s="47"/>
    </row>
    <row r="33" spans="1:30" ht="87.75">
      <c r="A33" s="31" t="s">
        <v>49</v>
      </c>
      <c r="B33" s="54">
        <v>1000</v>
      </c>
      <c r="C33" s="52" t="s">
        <v>11</v>
      </c>
      <c r="D33" s="56">
        <v>15</v>
      </c>
      <c r="E33" s="56">
        <f>B33*D33*12</f>
        <v>180000</v>
      </c>
      <c r="F33" s="53"/>
      <c r="O33" s="23" t="s">
        <v>58</v>
      </c>
      <c r="P33" s="23" t="s">
        <v>58</v>
      </c>
      <c r="Q33" s="23"/>
      <c r="R33" s="23"/>
      <c r="S33" s="23"/>
      <c r="Z33" s="48">
        <v>1000</v>
      </c>
      <c r="AA33" s="52" t="s">
        <v>11</v>
      </c>
      <c r="AB33" s="53"/>
      <c r="AC33" s="53"/>
      <c r="AD33" s="53"/>
    </row>
    <row r="34" spans="1:30" ht="87.75">
      <c r="A34" s="38" t="s">
        <v>48</v>
      </c>
      <c r="B34" s="37">
        <v>2000</v>
      </c>
      <c r="C34" s="52" t="s">
        <v>11</v>
      </c>
      <c r="D34" s="56">
        <v>15</v>
      </c>
      <c r="E34" s="56">
        <f>B34*D34*12</f>
        <v>360000</v>
      </c>
      <c r="F34" s="56">
        <f>E33+E34</f>
        <v>540000</v>
      </c>
      <c r="O34" s="23" t="s">
        <v>58</v>
      </c>
      <c r="P34" s="23" t="s">
        <v>58</v>
      </c>
      <c r="Q34" s="23" t="s">
        <v>58</v>
      </c>
      <c r="R34" s="23"/>
      <c r="S34" s="23"/>
      <c r="Z34" s="37">
        <v>2000</v>
      </c>
      <c r="AA34" s="52" t="s">
        <v>11</v>
      </c>
      <c r="AB34" s="53"/>
      <c r="AC34" s="53"/>
      <c r="AD34" s="53"/>
    </row>
    <row r="35" spans="1:30" ht="87.75">
      <c r="A35" s="31" t="s">
        <v>50</v>
      </c>
      <c r="B35" s="48">
        <v>2500</v>
      </c>
      <c r="C35" s="52" t="s">
        <v>11</v>
      </c>
      <c r="D35" s="56">
        <v>15</v>
      </c>
      <c r="E35" s="56">
        <f>B35*D35*12</f>
        <v>450000</v>
      </c>
      <c r="F35" s="53"/>
      <c r="O35" s="23" t="s">
        <v>58</v>
      </c>
      <c r="P35" s="23" t="s">
        <v>58</v>
      </c>
      <c r="Q35" s="53"/>
      <c r="R35" s="23"/>
      <c r="S35" s="23"/>
      <c r="Z35" s="48">
        <v>2500</v>
      </c>
      <c r="AA35" s="52" t="s">
        <v>11</v>
      </c>
      <c r="AB35" s="53"/>
      <c r="AC35" s="53"/>
      <c r="AD35" s="53"/>
    </row>
    <row r="36" spans="1:30" ht="87.75">
      <c r="A36" s="31" t="s">
        <v>51</v>
      </c>
      <c r="B36" s="48">
        <v>3000</v>
      </c>
      <c r="C36" s="52" t="s">
        <v>11</v>
      </c>
      <c r="D36" s="56">
        <v>15</v>
      </c>
      <c r="E36" s="56">
        <f>B36*D36*12</f>
        <v>540000</v>
      </c>
      <c r="F36" s="53"/>
      <c r="O36" s="23" t="s">
        <v>58</v>
      </c>
      <c r="P36" s="23" t="s">
        <v>58</v>
      </c>
      <c r="Q36" s="53"/>
      <c r="R36" s="23"/>
      <c r="S36" s="23"/>
      <c r="Z36" s="48">
        <v>3000</v>
      </c>
      <c r="AA36" s="52" t="s">
        <v>11</v>
      </c>
      <c r="AB36" s="53"/>
      <c r="AC36" s="53"/>
      <c r="AD36" s="53"/>
    </row>
    <row r="37" spans="1:30" ht="87.75">
      <c r="A37" s="31" t="s">
        <v>52</v>
      </c>
      <c r="B37" s="48">
        <v>3500</v>
      </c>
      <c r="C37" s="52" t="s">
        <v>11</v>
      </c>
      <c r="D37" s="56">
        <v>15</v>
      </c>
      <c r="E37" s="56">
        <f>B37*D37*12</f>
        <v>630000</v>
      </c>
      <c r="F37" s="53"/>
      <c r="O37" s="23" t="s">
        <v>58</v>
      </c>
      <c r="P37" s="23" t="s">
        <v>58</v>
      </c>
      <c r="Q37" s="53"/>
      <c r="R37" s="23"/>
      <c r="S37" s="23"/>
      <c r="Z37" s="48">
        <v>3500</v>
      </c>
      <c r="AA37" s="52" t="s">
        <v>11</v>
      </c>
      <c r="AB37" s="53"/>
      <c r="AC37" s="53"/>
      <c r="AD37" s="53"/>
    </row>
  </sheetData>
  <sheetProtection/>
  <mergeCells count="12">
    <mergeCell ref="O5:P5"/>
    <mergeCell ref="O6:P6"/>
    <mergeCell ref="O7:P7"/>
    <mergeCell ref="O8:P8"/>
    <mergeCell ref="D5:E5"/>
    <mergeCell ref="D6:E6"/>
    <mergeCell ref="D7:E7"/>
    <mergeCell ref="D8:E8"/>
    <mergeCell ref="Z5:AA5"/>
    <mergeCell ref="Z6:AA6"/>
    <mergeCell ref="Z7:AA7"/>
    <mergeCell ref="Z8:AA8"/>
  </mergeCells>
  <printOptions horizontalCentered="1"/>
  <pageMargins left="0.25" right="0.25" top="0.66" bottom="0.5" header="0.5" footer="0.5"/>
  <pageSetup horizontalDpi="600" verticalDpi="600" orientation="portrait" paperSize="17" scale="50" r:id="rId1"/>
  <headerFooter alignWithMargins="0">
    <oddFooter>&amp;R&amp;"Arial,Italic"&amp;8&amp;F</oddFooter>
  </headerFooter>
  <colBreaks count="2" manualBreakCount="2">
    <brk id="14" max="37" man="1"/>
    <brk id="25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44"/>
  <sheetViews>
    <sheetView zoomScale="85" zoomScaleNormal="85" zoomScalePageLayoutView="0" workbookViewId="0" topLeftCell="A1">
      <selection activeCell="J22" sqref="J22:J34"/>
    </sheetView>
  </sheetViews>
  <sheetFormatPr defaultColWidth="9.140625" defaultRowHeight="12.75"/>
  <cols>
    <col min="1" max="1" width="47.8515625" style="0" customWidth="1"/>
    <col min="2" max="2" width="5.57421875" style="0" customWidth="1"/>
    <col min="3" max="3" width="8.421875" style="0" customWidth="1"/>
    <col min="4" max="4" width="12.7109375" style="0" customWidth="1"/>
    <col min="5" max="10" width="18.7109375" style="0" customWidth="1"/>
    <col min="11" max="16" width="18.7109375" style="0" hidden="1" customWidth="1"/>
    <col min="17" max="21" width="18.7109375" style="0" customWidth="1"/>
    <col min="22" max="27" width="18.7109375" style="0" hidden="1" customWidth="1"/>
    <col min="28" max="72" width="18.7109375" style="0" customWidth="1"/>
  </cols>
  <sheetData>
    <row r="1" ht="15.75">
      <c r="A1" s="27" t="s">
        <v>6</v>
      </c>
    </row>
    <row r="2" ht="15">
      <c r="A2" s="28" t="s">
        <v>16</v>
      </c>
    </row>
    <row r="3" ht="15">
      <c r="A3" s="28" t="s">
        <v>17</v>
      </c>
    </row>
    <row r="4" ht="13.5" thickBot="1"/>
    <row r="5" spans="1:72" ht="14.25">
      <c r="A5" s="4"/>
      <c r="B5" s="5"/>
      <c r="C5" s="5"/>
      <c r="D5" s="88" t="s">
        <v>60</v>
      </c>
      <c r="E5" s="89"/>
      <c r="F5" s="73" t="s">
        <v>15</v>
      </c>
      <c r="G5" s="74"/>
      <c r="H5" s="32"/>
      <c r="I5" s="32"/>
      <c r="J5" s="32"/>
      <c r="K5" s="32"/>
      <c r="L5" s="32"/>
      <c r="M5" s="32"/>
      <c r="N5" s="32"/>
      <c r="O5" s="32"/>
      <c r="P5" s="32"/>
      <c r="Q5" s="79" t="s">
        <v>13</v>
      </c>
      <c r="R5" s="80"/>
      <c r="S5" s="35"/>
      <c r="T5" s="35"/>
      <c r="U5" s="35"/>
      <c r="V5" s="35"/>
      <c r="W5" s="35"/>
      <c r="X5" s="35"/>
      <c r="Y5" s="35"/>
      <c r="Z5" s="35"/>
      <c r="AA5" s="35"/>
      <c r="AB5" s="86" t="s">
        <v>69</v>
      </c>
      <c r="AC5" s="87"/>
      <c r="AD5" s="40"/>
      <c r="AE5" s="40"/>
      <c r="AF5" s="40"/>
      <c r="AG5" s="40"/>
      <c r="AH5" s="40"/>
      <c r="AI5" s="40"/>
      <c r="AJ5" s="40"/>
      <c r="AK5" s="40"/>
      <c r="AL5" s="40"/>
      <c r="AM5" s="79"/>
      <c r="AN5" s="84"/>
      <c r="AO5" s="35"/>
      <c r="AP5" s="35"/>
      <c r="AQ5" s="35"/>
      <c r="AR5" s="35"/>
      <c r="AS5" s="35"/>
      <c r="AT5" s="35"/>
      <c r="AU5" s="35"/>
      <c r="AV5" s="35"/>
      <c r="AW5" s="35"/>
      <c r="AX5" s="79"/>
      <c r="AY5" s="84"/>
      <c r="AZ5" s="35"/>
      <c r="BA5" s="35"/>
      <c r="BB5" s="35"/>
      <c r="BC5" s="35"/>
      <c r="BD5" s="35"/>
      <c r="BE5" s="35"/>
      <c r="BF5" s="35"/>
      <c r="BG5" s="35"/>
      <c r="BH5" s="35"/>
      <c r="BI5" s="79"/>
      <c r="BJ5" s="83"/>
      <c r="BK5" s="83"/>
      <c r="BL5" s="83"/>
      <c r="BM5" s="83"/>
      <c r="BN5" s="83"/>
      <c r="BO5" s="83"/>
      <c r="BP5" s="83"/>
      <c r="BQ5" s="83"/>
      <c r="BR5" s="83"/>
      <c r="BS5" s="84"/>
      <c r="BT5" s="41"/>
    </row>
    <row r="6" spans="1:72" ht="15">
      <c r="A6" s="17" t="s">
        <v>7</v>
      </c>
      <c r="B6" s="1"/>
      <c r="C6" s="1"/>
      <c r="D6" s="90"/>
      <c r="E6" s="91"/>
      <c r="F6" s="75" t="s">
        <v>14</v>
      </c>
      <c r="G6" s="76"/>
      <c r="H6" s="33"/>
      <c r="I6" s="33"/>
      <c r="J6" s="33"/>
      <c r="K6" s="33"/>
      <c r="L6" s="33"/>
      <c r="M6" s="33"/>
      <c r="N6" s="33"/>
      <c r="O6" s="33"/>
      <c r="P6" s="33"/>
      <c r="Q6" s="69" t="s">
        <v>23</v>
      </c>
      <c r="R6" s="76"/>
      <c r="S6" s="33"/>
      <c r="T6" s="33"/>
      <c r="U6" s="33"/>
      <c r="V6" s="33"/>
      <c r="W6" s="33"/>
      <c r="X6" s="33"/>
      <c r="Y6" s="33"/>
      <c r="Z6" s="33"/>
      <c r="AA6" s="33"/>
      <c r="AB6" s="69" t="s">
        <v>25</v>
      </c>
      <c r="AC6" s="76"/>
      <c r="AD6" s="33"/>
      <c r="AE6" s="33"/>
      <c r="AF6" s="33"/>
      <c r="AG6" s="33"/>
      <c r="AH6" s="33"/>
      <c r="AI6" s="33"/>
      <c r="AJ6" s="33"/>
      <c r="AK6" s="33"/>
      <c r="AL6" s="33"/>
      <c r="AM6" s="69"/>
      <c r="AN6" s="70"/>
      <c r="AO6" s="33"/>
      <c r="AP6" s="33"/>
      <c r="AQ6" s="33"/>
      <c r="AR6" s="33"/>
      <c r="AS6" s="33"/>
      <c r="AT6" s="33"/>
      <c r="AU6" s="33"/>
      <c r="AV6" s="33"/>
      <c r="AW6" s="33"/>
      <c r="AX6" s="69"/>
      <c r="AY6" s="70"/>
      <c r="AZ6" s="33"/>
      <c r="BA6" s="33"/>
      <c r="BB6" s="33"/>
      <c r="BC6" s="33"/>
      <c r="BD6" s="33"/>
      <c r="BE6" s="33"/>
      <c r="BF6" s="33"/>
      <c r="BG6" s="33"/>
      <c r="BH6" s="33"/>
      <c r="BI6" s="69"/>
      <c r="BJ6" s="85"/>
      <c r="BK6" s="85"/>
      <c r="BL6" s="85"/>
      <c r="BM6" s="85"/>
      <c r="BN6" s="85"/>
      <c r="BO6" s="85"/>
      <c r="BP6" s="85"/>
      <c r="BQ6" s="85"/>
      <c r="BR6" s="85"/>
      <c r="BS6" s="70"/>
      <c r="BT6" s="41"/>
    </row>
    <row r="7" spans="1:72" ht="14.25">
      <c r="A7" s="14"/>
      <c r="B7" s="1"/>
      <c r="C7" s="1"/>
      <c r="D7" s="90"/>
      <c r="E7" s="91"/>
      <c r="F7" s="75" t="s">
        <v>5</v>
      </c>
      <c r="G7" s="76"/>
      <c r="H7" s="33"/>
      <c r="I7" s="33"/>
      <c r="J7" s="33"/>
      <c r="K7" s="33"/>
      <c r="L7" s="33"/>
      <c r="M7" s="33"/>
      <c r="N7" s="33"/>
      <c r="O7" s="33"/>
      <c r="P7" s="33"/>
      <c r="Q7" s="69" t="s">
        <v>24</v>
      </c>
      <c r="R7" s="76"/>
      <c r="S7" s="33"/>
      <c r="T7" s="33"/>
      <c r="U7" s="33"/>
      <c r="V7" s="33"/>
      <c r="W7" s="33"/>
      <c r="X7" s="33"/>
      <c r="Y7" s="33"/>
      <c r="Z7" s="33"/>
      <c r="AA7" s="33"/>
      <c r="AB7" s="69" t="s">
        <v>26</v>
      </c>
      <c r="AC7" s="76"/>
      <c r="AD7" s="33"/>
      <c r="AE7" s="33"/>
      <c r="AF7" s="33"/>
      <c r="AG7" s="33"/>
      <c r="AH7" s="33"/>
      <c r="AI7" s="33"/>
      <c r="AJ7" s="33"/>
      <c r="AK7" s="33"/>
      <c r="AL7" s="33"/>
      <c r="AM7" s="69"/>
      <c r="AN7" s="70"/>
      <c r="AO7" s="33"/>
      <c r="AP7" s="33"/>
      <c r="AQ7" s="33"/>
      <c r="AR7" s="33"/>
      <c r="AS7" s="33"/>
      <c r="AT7" s="33"/>
      <c r="AU7" s="33"/>
      <c r="AV7" s="33"/>
      <c r="AW7" s="33"/>
      <c r="AX7" s="69"/>
      <c r="AY7" s="70"/>
      <c r="AZ7" s="33"/>
      <c r="BA7" s="33"/>
      <c r="BB7" s="33"/>
      <c r="BC7" s="33"/>
      <c r="BD7" s="33"/>
      <c r="BE7" s="33"/>
      <c r="BF7" s="33"/>
      <c r="BG7" s="33"/>
      <c r="BH7" s="33"/>
      <c r="BI7" s="69"/>
      <c r="BJ7" s="85"/>
      <c r="BK7" s="85"/>
      <c r="BL7" s="85"/>
      <c r="BM7" s="85"/>
      <c r="BN7" s="85"/>
      <c r="BO7" s="85"/>
      <c r="BP7" s="85"/>
      <c r="BQ7" s="85"/>
      <c r="BR7" s="85"/>
      <c r="BS7" s="70"/>
      <c r="BT7" s="41"/>
    </row>
    <row r="8" spans="1:72" ht="15" thickBot="1">
      <c r="A8" s="15"/>
      <c r="B8" s="13"/>
      <c r="C8" s="13"/>
      <c r="D8" s="92"/>
      <c r="E8" s="93"/>
      <c r="F8" s="77"/>
      <c r="G8" s="78"/>
      <c r="H8" s="34"/>
      <c r="I8" s="34"/>
      <c r="J8" s="34"/>
      <c r="K8" s="34"/>
      <c r="L8" s="34"/>
      <c r="M8" s="34"/>
      <c r="N8" s="34"/>
      <c r="O8" s="34"/>
      <c r="P8" s="34"/>
      <c r="Q8" s="81"/>
      <c r="R8" s="82"/>
      <c r="S8" s="36"/>
      <c r="T8" s="36"/>
      <c r="U8" s="36"/>
      <c r="V8" s="36"/>
      <c r="W8" s="36"/>
      <c r="X8" s="36"/>
      <c r="Y8" s="36"/>
      <c r="Z8" s="36"/>
      <c r="AA8" s="36"/>
      <c r="AB8" s="71"/>
      <c r="AC8" s="94"/>
      <c r="AD8" s="39"/>
      <c r="AE8" s="39"/>
      <c r="AF8" s="39"/>
      <c r="AG8" s="39"/>
      <c r="AH8" s="39"/>
      <c r="AI8" s="39"/>
      <c r="AJ8" s="39"/>
      <c r="AK8" s="39"/>
      <c r="AL8" s="39"/>
      <c r="AM8" s="71"/>
      <c r="AN8" s="72"/>
      <c r="AO8" s="39"/>
      <c r="AP8" s="39"/>
      <c r="AQ8" s="39"/>
      <c r="AR8" s="39"/>
      <c r="AS8" s="39"/>
      <c r="AT8" s="39"/>
      <c r="AU8" s="39"/>
      <c r="AV8" s="39"/>
      <c r="AW8" s="39"/>
      <c r="AX8" s="71"/>
      <c r="AY8" s="72"/>
      <c r="AZ8" s="39"/>
      <c r="BA8" s="39"/>
      <c r="BB8" s="39"/>
      <c r="BC8" s="39"/>
      <c r="BD8" s="39"/>
      <c r="BE8" s="39"/>
      <c r="BF8" s="39"/>
      <c r="BG8" s="39"/>
      <c r="BH8" s="39"/>
      <c r="BI8" s="71"/>
      <c r="BJ8" s="95"/>
      <c r="BK8" s="95"/>
      <c r="BL8" s="95"/>
      <c r="BM8" s="95"/>
      <c r="BN8" s="95"/>
      <c r="BO8" s="95"/>
      <c r="BP8" s="95"/>
      <c r="BQ8" s="95"/>
      <c r="BR8" s="95"/>
      <c r="BS8" s="72"/>
      <c r="BT8" s="42"/>
    </row>
    <row r="9" spans="1:72" ht="15" hidden="1" thickBot="1">
      <c r="A9" s="18" t="s">
        <v>10</v>
      </c>
      <c r="B9" s="8"/>
      <c r="C9" s="8"/>
      <c r="D9" s="8"/>
      <c r="E9" s="8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43"/>
    </row>
    <row r="10" spans="1:72" ht="15" hidden="1" thickBot="1">
      <c r="A10" s="9" t="s">
        <v>9</v>
      </c>
      <c r="B10" s="8"/>
      <c r="C10" s="8"/>
      <c r="D10" s="8"/>
      <c r="E10" s="8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43"/>
    </row>
    <row r="11" spans="1:72" ht="15" hidden="1" thickBot="1">
      <c r="A11" s="30" t="s">
        <v>18</v>
      </c>
      <c r="B11" s="8"/>
      <c r="C11" s="8"/>
      <c r="D11" s="8"/>
      <c r="E11" s="8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43"/>
    </row>
    <row r="12" spans="1:72" ht="15" hidden="1" thickBot="1">
      <c r="A12" s="12" t="s">
        <v>19</v>
      </c>
      <c r="B12" s="16"/>
      <c r="C12" s="8"/>
      <c r="D12" s="8"/>
      <c r="E12" s="8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44"/>
    </row>
    <row r="13" spans="1:72" ht="15" hidden="1" thickBot="1">
      <c r="A13" s="9" t="s">
        <v>0</v>
      </c>
      <c r="B13" s="8"/>
      <c r="C13" s="8"/>
      <c r="D13" s="8"/>
      <c r="E13" s="8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43"/>
    </row>
    <row r="14" spans="1:72" ht="15" hidden="1" thickBot="1">
      <c r="A14" s="6" t="s">
        <v>20</v>
      </c>
      <c r="B14" s="8"/>
      <c r="C14" s="8"/>
      <c r="D14" s="8"/>
      <c r="E14" s="8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43"/>
    </row>
    <row r="15" spans="1:72" ht="15" hidden="1" thickBot="1">
      <c r="A15" s="29" t="s">
        <v>21</v>
      </c>
      <c r="B15" s="8"/>
      <c r="C15" s="8"/>
      <c r="D15" s="8"/>
      <c r="E15" s="8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43"/>
    </row>
    <row r="16" spans="1:72" ht="15" hidden="1" thickBot="1">
      <c r="A16" s="7" t="s">
        <v>2</v>
      </c>
      <c r="B16" s="8"/>
      <c r="C16" s="8"/>
      <c r="D16" s="8"/>
      <c r="E16" s="8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43"/>
    </row>
    <row r="17" spans="1:72" ht="15" hidden="1" thickBot="1">
      <c r="A17" s="7" t="s">
        <v>8</v>
      </c>
      <c r="B17" s="8"/>
      <c r="C17" s="8"/>
      <c r="D17" s="8"/>
      <c r="E17" s="8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43"/>
    </row>
    <row r="18" spans="2:72" ht="15" hidden="1" thickBot="1">
      <c r="B18" s="8"/>
      <c r="C18" s="8"/>
      <c r="D18" s="8"/>
      <c r="E18" s="8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43"/>
    </row>
    <row r="19" spans="1:72" ht="15" hidden="1" thickBot="1">
      <c r="A19" s="7" t="s">
        <v>3</v>
      </c>
      <c r="B19" s="8"/>
      <c r="C19" s="8"/>
      <c r="D19" s="8"/>
      <c r="E19" s="8"/>
      <c r="F19" s="24" t="s">
        <v>22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 t="s">
        <v>22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 t="s">
        <v>22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24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43"/>
    </row>
    <row r="20" spans="1:72" ht="15" hidden="1" thickBot="1">
      <c r="A20" s="7" t="s">
        <v>4</v>
      </c>
      <c r="B20" s="8"/>
      <c r="C20" s="8"/>
      <c r="D20" s="8"/>
      <c r="E20" s="8"/>
      <c r="F20" s="24" t="s">
        <v>22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 t="s">
        <v>22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 t="s">
        <v>22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24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43"/>
    </row>
    <row r="21" spans="2:72" ht="13.5" hidden="1" thickBo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43"/>
    </row>
    <row r="22" spans="1:72" ht="39" thickBot="1">
      <c r="A22" s="10" t="s">
        <v>1</v>
      </c>
      <c r="B22" s="11" t="s">
        <v>12</v>
      </c>
      <c r="C22" s="11" t="s">
        <v>11</v>
      </c>
      <c r="D22" s="57" t="s">
        <v>65</v>
      </c>
      <c r="E22" s="58" t="s">
        <v>66</v>
      </c>
      <c r="F22" s="21" t="s">
        <v>61</v>
      </c>
      <c r="G22" s="21" t="s">
        <v>62</v>
      </c>
      <c r="H22" s="21" t="s">
        <v>63</v>
      </c>
      <c r="I22" s="21" t="s">
        <v>64</v>
      </c>
      <c r="J22" s="21" t="s">
        <v>40</v>
      </c>
      <c r="K22" s="21" t="s">
        <v>34</v>
      </c>
      <c r="L22" s="21" t="s">
        <v>35</v>
      </c>
      <c r="M22" s="21" t="s">
        <v>36</v>
      </c>
      <c r="N22" s="21" t="s">
        <v>37</v>
      </c>
      <c r="O22" s="21" t="s">
        <v>38</v>
      </c>
      <c r="P22" s="21" t="s">
        <v>39</v>
      </c>
      <c r="Q22" s="21" t="s">
        <v>61</v>
      </c>
      <c r="R22" s="21" t="s">
        <v>62</v>
      </c>
      <c r="S22" s="21" t="s">
        <v>63</v>
      </c>
      <c r="T22" s="21" t="s">
        <v>64</v>
      </c>
      <c r="U22" s="21" t="s">
        <v>40</v>
      </c>
      <c r="V22" s="21" t="s">
        <v>34</v>
      </c>
      <c r="W22" s="21" t="s">
        <v>35</v>
      </c>
      <c r="X22" s="21" t="s">
        <v>36</v>
      </c>
      <c r="Y22" s="21" t="s">
        <v>37</v>
      </c>
      <c r="Z22" s="21" t="s">
        <v>38</v>
      </c>
      <c r="AA22" s="21" t="s">
        <v>39</v>
      </c>
      <c r="AB22" s="21" t="s">
        <v>30</v>
      </c>
      <c r="AC22" s="21" t="s">
        <v>31</v>
      </c>
      <c r="AD22" s="21" t="s">
        <v>32</v>
      </c>
      <c r="AE22" s="21" t="s">
        <v>33</v>
      </c>
      <c r="AF22" s="21" t="s">
        <v>40</v>
      </c>
      <c r="AG22" s="21" t="s">
        <v>34</v>
      </c>
      <c r="AH22" s="21" t="s">
        <v>35</v>
      </c>
      <c r="AI22" s="21" t="s">
        <v>36</v>
      </c>
      <c r="AJ22" s="21" t="s">
        <v>37</v>
      </c>
      <c r="AK22" s="21" t="s">
        <v>38</v>
      </c>
      <c r="AL22" s="21" t="s">
        <v>39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45"/>
    </row>
    <row r="23" spans="1:72" ht="171.75">
      <c r="A23" s="31" t="s">
        <v>70</v>
      </c>
      <c r="B23" s="22">
        <v>5500</v>
      </c>
      <c r="C23" s="23" t="s">
        <v>27</v>
      </c>
      <c r="D23" s="23">
        <f>E23/B23</f>
        <v>142</v>
      </c>
      <c r="E23" s="23">
        <v>781000</v>
      </c>
      <c r="F23" s="23">
        <v>62.45</v>
      </c>
      <c r="G23" s="23">
        <f aca="true" t="shared" si="0" ref="G23:G30">B23*F23</f>
        <v>343475</v>
      </c>
      <c r="H23" s="23">
        <v>62.45</v>
      </c>
      <c r="I23" s="23">
        <f aca="true" t="shared" si="1" ref="I23:I30">B23*H23</f>
        <v>343475</v>
      </c>
      <c r="J23" s="23">
        <f aca="true" t="shared" si="2" ref="J23:J30">G23+I23</f>
        <v>686950</v>
      </c>
      <c r="K23" s="23"/>
      <c r="L23" s="23">
        <f>B23*K23</f>
        <v>0</v>
      </c>
      <c r="M23" s="23"/>
      <c r="N23" s="23">
        <f>B23*M23</f>
        <v>0</v>
      </c>
      <c r="O23" s="23"/>
      <c r="P23" s="23">
        <f>B23*O23</f>
        <v>0</v>
      </c>
      <c r="Q23" s="23">
        <v>62.38</v>
      </c>
      <c r="R23" s="23">
        <f aca="true" t="shared" si="3" ref="R23:R30">B23*Q23</f>
        <v>343090</v>
      </c>
      <c r="S23" s="23">
        <v>63.66</v>
      </c>
      <c r="T23" s="23">
        <f>B23*S23</f>
        <v>350130</v>
      </c>
      <c r="U23" s="23">
        <f>R23+T23</f>
        <v>693220</v>
      </c>
      <c r="V23" s="23"/>
      <c r="W23" s="23"/>
      <c r="X23" s="23"/>
      <c r="Y23" s="23"/>
      <c r="Z23" s="23"/>
      <c r="AA23" s="23"/>
      <c r="AB23" s="62" t="s">
        <v>67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46"/>
    </row>
    <row r="24" spans="1:72" ht="157.5" hidden="1">
      <c r="A24" s="31" t="s">
        <v>41</v>
      </c>
      <c r="B24" s="22">
        <v>5500</v>
      </c>
      <c r="C24" s="23" t="s">
        <v>27</v>
      </c>
      <c r="D24" s="23"/>
      <c r="E24" s="23"/>
      <c r="F24" s="23"/>
      <c r="G24" s="23">
        <f t="shared" si="0"/>
        <v>0</v>
      </c>
      <c r="H24" s="23"/>
      <c r="I24" s="23">
        <f t="shared" si="1"/>
        <v>0</v>
      </c>
      <c r="J24" s="23">
        <f t="shared" si="2"/>
        <v>0</v>
      </c>
      <c r="K24" s="23"/>
      <c r="L24" s="23"/>
      <c r="M24" s="23"/>
      <c r="N24" s="23"/>
      <c r="O24" s="23"/>
      <c r="P24" s="23"/>
      <c r="Q24" s="23"/>
      <c r="R24" s="23">
        <f t="shared" si="3"/>
        <v>0</v>
      </c>
      <c r="S24" s="23"/>
      <c r="T24" s="23"/>
      <c r="U24" s="23"/>
      <c r="V24" s="23"/>
      <c r="W24" s="23"/>
      <c r="X24" s="23"/>
      <c r="Y24" s="23"/>
      <c r="Z24" s="23"/>
      <c r="AA24" s="23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46"/>
    </row>
    <row r="25" spans="1:72" ht="143.25" hidden="1">
      <c r="A25" s="31" t="s">
        <v>42</v>
      </c>
      <c r="B25" s="22">
        <v>5500</v>
      </c>
      <c r="C25" s="23" t="s">
        <v>27</v>
      </c>
      <c r="D25" s="23"/>
      <c r="E25" s="23"/>
      <c r="F25" s="23"/>
      <c r="G25" s="23">
        <f t="shared" si="0"/>
        <v>0</v>
      </c>
      <c r="H25" s="23"/>
      <c r="I25" s="23">
        <f t="shared" si="1"/>
        <v>0</v>
      </c>
      <c r="J25" s="23">
        <f t="shared" si="2"/>
        <v>0</v>
      </c>
      <c r="K25" s="23"/>
      <c r="L25" s="23"/>
      <c r="M25" s="23"/>
      <c r="N25" s="23"/>
      <c r="O25" s="23"/>
      <c r="P25" s="23"/>
      <c r="Q25" s="23"/>
      <c r="R25" s="23">
        <f t="shared" si="3"/>
        <v>0</v>
      </c>
      <c r="S25" s="23"/>
      <c r="T25" s="23"/>
      <c r="U25" s="23"/>
      <c r="V25" s="23"/>
      <c r="W25" s="23"/>
      <c r="X25" s="23"/>
      <c r="Y25" s="23"/>
      <c r="Z25" s="23"/>
      <c r="AA25" s="23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46"/>
    </row>
    <row r="26" spans="1:72" ht="143.25" hidden="1">
      <c r="A26" s="31" t="s">
        <v>43</v>
      </c>
      <c r="B26" s="22">
        <v>5500</v>
      </c>
      <c r="C26" s="23" t="s">
        <v>27</v>
      </c>
      <c r="D26" s="23"/>
      <c r="E26" s="23"/>
      <c r="F26" s="23"/>
      <c r="G26" s="23">
        <f t="shared" si="0"/>
        <v>0</v>
      </c>
      <c r="H26" s="23"/>
      <c r="I26" s="23">
        <f t="shared" si="1"/>
        <v>0</v>
      </c>
      <c r="J26" s="23">
        <f t="shared" si="2"/>
        <v>0</v>
      </c>
      <c r="K26" s="23"/>
      <c r="L26" s="23"/>
      <c r="M26" s="23"/>
      <c r="N26" s="23"/>
      <c r="O26" s="23"/>
      <c r="P26" s="23"/>
      <c r="Q26" s="23"/>
      <c r="R26" s="23">
        <f t="shared" si="3"/>
        <v>0</v>
      </c>
      <c r="S26" s="23"/>
      <c r="T26" s="23"/>
      <c r="U26" s="23"/>
      <c r="V26" s="23"/>
      <c r="W26" s="23"/>
      <c r="X26" s="23"/>
      <c r="Y26" s="23"/>
      <c r="Z26" s="23"/>
      <c r="AA26" s="23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46"/>
    </row>
    <row r="27" spans="1:72" ht="171.75">
      <c r="A27" s="31" t="s">
        <v>71</v>
      </c>
      <c r="B27" s="22">
        <v>5500</v>
      </c>
      <c r="C27" s="23" t="s">
        <v>27</v>
      </c>
      <c r="D27" s="23">
        <f>E27/B27</f>
        <v>192.07681818181817</v>
      </c>
      <c r="E27" s="23">
        <v>1056422.5</v>
      </c>
      <c r="F27" s="23">
        <v>97.5</v>
      </c>
      <c r="G27" s="23">
        <f t="shared" si="0"/>
        <v>536250</v>
      </c>
      <c r="H27" s="23">
        <v>97.5</v>
      </c>
      <c r="I27" s="23">
        <f t="shared" si="1"/>
        <v>536250</v>
      </c>
      <c r="J27" s="23">
        <f t="shared" si="2"/>
        <v>1072500</v>
      </c>
      <c r="K27" s="23"/>
      <c r="L27" s="23"/>
      <c r="M27" s="23"/>
      <c r="N27" s="23"/>
      <c r="O27" s="23"/>
      <c r="P27" s="23"/>
      <c r="Q27" s="23">
        <v>88.7</v>
      </c>
      <c r="R27" s="23">
        <f t="shared" si="3"/>
        <v>487850</v>
      </c>
      <c r="S27" s="23">
        <v>88.7</v>
      </c>
      <c r="T27" s="23">
        <f>B27*S27</f>
        <v>487850</v>
      </c>
      <c r="U27" s="23">
        <f>R27+T27</f>
        <v>975700</v>
      </c>
      <c r="V27" s="23"/>
      <c r="W27" s="23"/>
      <c r="X27" s="23"/>
      <c r="Y27" s="23"/>
      <c r="Z27" s="23"/>
      <c r="AA27" s="23"/>
      <c r="AB27" s="62" t="s">
        <v>67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46"/>
    </row>
    <row r="28" spans="1:72" ht="171.75" hidden="1">
      <c r="A28" s="31" t="s">
        <v>45</v>
      </c>
      <c r="B28" s="22">
        <v>5500</v>
      </c>
      <c r="C28" s="23" t="s">
        <v>27</v>
      </c>
      <c r="D28" s="23"/>
      <c r="E28" s="23"/>
      <c r="F28" s="23"/>
      <c r="G28" s="23">
        <f t="shared" si="0"/>
        <v>0</v>
      </c>
      <c r="H28" s="23"/>
      <c r="I28" s="23">
        <f t="shared" si="1"/>
        <v>0</v>
      </c>
      <c r="J28" s="23">
        <f t="shared" si="2"/>
        <v>0</v>
      </c>
      <c r="K28" s="23"/>
      <c r="L28" s="23"/>
      <c r="M28" s="23"/>
      <c r="N28" s="23"/>
      <c r="O28" s="23"/>
      <c r="P28" s="23"/>
      <c r="Q28" s="23"/>
      <c r="R28" s="23">
        <f t="shared" si="3"/>
        <v>0</v>
      </c>
      <c r="S28" s="23"/>
      <c r="T28" s="23"/>
      <c r="U28" s="23"/>
      <c r="V28" s="23"/>
      <c r="W28" s="23"/>
      <c r="X28" s="23"/>
      <c r="Y28" s="23"/>
      <c r="Z28" s="23"/>
      <c r="AA28" s="23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46"/>
    </row>
    <row r="29" spans="1:72" ht="157.5" hidden="1">
      <c r="A29" s="31" t="s">
        <v>46</v>
      </c>
      <c r="B29" s="22">
        <v>5500</v>
      </c>
      <c r="C29" s="23" t="s">
        <v>27</v>
      </c>
      <c r="D29" s="23"/>
      <c r="E29" s="23"/>
      <c r="F29" s="23"/>
      <c r="G29" s="23">
        <f t="shared" si="0"/>
        <v>0</v>
      </c>
      <c r="H29" s="23"/>
      <c r="I29" s="23">
        <f t="shared" si="1"/>
        <v>0</v>
      </c>
      <c r="J29" s="23">
        <f t="shared" si="2"/>
        <v>0</v>
      </c>
      <c r="K29" s="23"/>
      <c r="L29" s="23"/>
      <c r="M29" s="23"/>
      <c r="N29" s="23"/>
      <c r="O29" s="23"/>
      <c r="P29" s="23"/>
      <c r="Q29" s="23"/>
      <c r="R29" s="23">
        <f t="shared" si="3"/>
        <v>0</v>
      </c>
      <c r="S29" s="23"/>
      <c r="T29" s="23"/>
      <c r="U29" s="23"/>
      <c r="V29" s="23"/>
      <c r="W29" s="23"/>
      <c r="X29" s="23"/>
      <c r="Y29" s="23"/>
      <c r="Z29" s="23"/>
      <c r="AA29" s="23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46"/>
    </row>
    <row r="30" spans="1:72" ht="157.5" hidden="1">
      <c r="A30" s="31" t="s">
        <v>47</v>
      </c>
      <c r="B30" s="22">
        <v>5500</v>
      </c>
      <c r="C30" s="23" t="s">
        <v>27</v>
      </c>
      <c r="D30" s="23"/>
      <c r="E30" s="23"/>
      <c r="F30" s="23"/>
      <c r="G30" s="23">
        <f t="shared" si="0"/>
        <v>0</v>
      </c>
      <c r="H30" s="23"/>
      <c r="I30" s="23">
        <f t="shared" si="1"/>
        <v>0</v>
      </c>
      <c r="J30" s="23">
        <f t="shared" si="2"/>
        <v>0</v>
      </c>
      <c r="K30" s="23"/>
      <c r="L30" s="23"/>
      <c r="M30" s="23"/>
      <c r="N30" s="23"/>
      <c r="O30" s="23"/>
      <c r="P30" s="23"/>
      <c r="Q30" s="23"/>
      <c r="R30" s="23">
        <f t="shared" si="3"/>
        <v>0</v>
      </c>
      <c r="S30" s="23"/>
      <c r="T30" s="23"/>
      <c r="U30" s="23"/>
      <c r="V30" s="23"/>
      <c r="W30" s="23"/>
      <c r="X30" s="23"/>
      <c r="Y30" s="23"/>
      <c r="Z30" s="23"/>
      <c r="AA30" s="23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46"/>
    </row>
    <row r="31" spans="1:72" ht="15">
      <c r="A31" s="31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46"/>
    </row>
    <row r="32" spans="1:72" ht="12.75">
      <c r="A32" s="1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47"/>
    </row>
    <row r="33" spans="1:28" ht="86.25">
      <c r="A33" s="31" t="s">
        <v>28</v>
      </c>
      <c r="B33" s="37">
        <v>1000</v>
      </c>
      <c r="C33" s="52" t="s">
        <v>11</v>
      </c>
      <c r="D33" s="52" t="s">
        <v>72</v>
      </c>
      <c r="E33" s="52" t="s">
        <v>72</v>
      </c>
      <c r="F33" s="61">
        <v>15</v>
      </c>
      <c r="G33" s="56">
        <f>B33*F33*12</f>
        <v>180000</v>
      </c>
      <c r="Q33" s="59" t="s">
        <v>67</v>
      </c>
      <c r="R33" s="59"/>
      <c r="S33" s="59" t="s">
        <v>67</v>
      </c>
      <c r="T33" s="59"/>
      <c r="U33" s="59"/>
      <c r="AB33" s="66" t="s">
        <v>67</v>
      </c>
    </row>
    <row r="34" spans="1:10" ht="87.75" thickBot="1">
      <c r="A34" s="65" t="s">
        <v>73</v>
      </c>
      <c r="B34" s="48">
        <v>2000</v>
      </c>
      <c r="C34" s="52" t="s">
        <v>11</v>
      </c>
      <c r="G34" s="60"/>
      <c r="H34" s="61">
        <v>15</v>
      </c>
      <c r="I34" s="56">
        <f>B34*H34*12</f>
        <v>360000</v>
      </c>
      <c r="J34" s="61">
        <f>G33+I34</f>
        <v>540000</v>
      </c>
    </row>
    <row r="44" ht="12.75">
      <c r="A44" t="s">
        <v>68</v>
      </c>
    </row>
  </sheetData>
  <sheetProtection/>
  <mergeCells count="25">
    <mergeCell ref="D5:E8"/>
    <mergeCell ref="AM7:AN7"/>
    <mergeCell ref="AX7:AY7"/>
    <mergeCell ref="BI7:BS7"/>
    <mergeCell ref="F8:G8"/>
    <mergeCell ref="Q8:R8"/>
    <mergeCell ref="AB8:AC8"/>
    <mergeCell ref="AM8:AN8"/>
    <mergeCell ref="AX8:AY8"/>
    <mergeCell ref="BI8:BS8"/>
    <mergeCell ref="AX5:AY5"/>
    <mergeCell ref="AB5:AC5"/>
    <mergeCell ref="F7:G7"/>
    <mergeCell ref="Q7:R7"/>
    <mergeCell ref="AB7:AC7"/>
    <mergeCell ref="BI5:BS5"/>
    <mergeCell ref="F6:G6"/>
    <mergeCell ref="Q6:R6"/>
    <mergeCell ref="AB6:AC6"/>
    <mergeCell ref="AM6:AN6"/>
    <mergeCell ref="AX6:AY6"/>
    <mergeCell ref="BI6:BS6"/>
    <mergeCell ref="F5:G5"/>
    <mergeCell ref="Q5:R5"/>
    <mergeCell ref="AM5:AN5"/>
  </mergeCells>
  <printOptions/>
  <pageMargins left="0.28" right="0.21" top="1" bottom="1" header="0.5" footer="0.5"/>
  <pageSetup horizontalDpi="600" verticalDpi="600" orientation="landscape" paperSize="17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5" sqref="E5:E8"/>
    </sheetView>
  </sheetViews>
  <sheetFormatPr defaultColWidth="9.140625" defaultRowHeight="12.75"/>
  <cols>
    <col min="1" max="1" width="47.8515625" style="0" customWidth="1"/>
    <col min="2" max="2" width="5.57421875" style="0" customWidth="1"/>
    <col min="3" max="3" width="8.421875" style="0" customWidth="1"/>
    <col min="4" max="4" width="12.7109375" style="0" hidden="1" customWidth="1"/>
    <col min="5" max="5" width="22.7109375" style="0" customWidth="1"/>
    <col min="6" max="6" width="18.7109375" style="0" customWidth="1"/>
  </cols>
  <sheetData>
    <row r="1" ht="15.75">
      <c r="A1" s="27" t="s">
        <v>16</v>
      </c>
    </row>
    <row r="2" ht="15">
      <c r="A2" s="28" t="s">
        <v>17</v>
      </c>
    </row>
    <row r="4" ht="13.5" thickBot="1"/>
    <row r="5" spans="1:6" ht="12.75">
      <c r="A5" s="4"/>
      <c r="B5" s="102"/>
      <c r="C5" s="102"/>
      <c r="E5" s="101" t="s">
        <v>60</v>
      </c>
      <c r="F5" s="96" t="s">
        <v>74</v>
      </c>
    </row>
    <row r="6" spans="1:6" ht="15">
      <c r="A6" s="17" t="s">
        <v>7</v>
      </c>
      <c r="B6" s="103"/>
      <c r="C6" s="103"/>
      <c r="D6" s="63"/>
      <c r="E6" s="91"/>
      <c r="F6" s="97"/>
    </row>
    <row r="7" spans="1:6" ht="12.75">
      <c r="A7" s="14"/>
      <c r="B7" s="103"/>
      <c r="C7" s="103"/>
      <c r="D7" s="63"/>
      <c r="E7" s="91"/>
      <c r="F7" s="97"/>
    </row>
    <row r="8" spans="1:6" ht="13.5" thickBot="1">
      <c r="A8" s="15"/>
      <c r="B8" s="104"/>
      <c r="C8" s="104"/>
      <c r="D8" s="64"/>
      <c r="E8" s="93"/>
      <c r="F8" s="97"/>
    </row>
    <row r="9" spans="1:6" ht="13.5" customHeight="1" hidden="1" thickBot="1">
      <c r="A9" s="18" t="s">
        <v>10</v>
      </c>
      <c r="B9" s="8"/>
      <c r="C9" s="8"/>
      <c r="D9" s="8"/>
      <c r="E9" s="8"/>
      <c r="F9" s="97"/>
    </row>
    <row r="10" spans="1:6" ht="13.5" customHeight="1" hidden="1" thickBot="1">
      <c r="A10" s="9" t="s">
        <v>9</v>
      </c>
      <c r="B10" s="8"/>
      <c r="C10" s="8"/>
      <c r="D10" s="8"/>
      <c r="E10" s="8"/>
      <c r="F10" s="97"/>
    </row>
    <row r="11" spans="1:6" ht="13.5" customHeight="1" hidden="1" thickBot="1">
      <c r="A11" s="30" t="s">
        <v>18</v>
      </c>
      <c r="B11" s="8"/>
      <c r="C11" s="8"/>
      <c r="D11" s="8"/>
      <c r="E11" s="8"/>
      <c r="F11" s="97"/>
    </row>
    <row r="12" spans="1:6" ht="13.5" customHeight="1" hidden="1" thickBot="1">
      <c r="A12" s="12" t="s">
        <v>19</v>
      </c>
      <c r="B12" s="16"/>
      <c r="C12" s="8"/>
      <c r="D12" s="8"/>
      <c r="E12" s="8"/>
      <c r="F12" s="97"/>
    </row>
    <row r="13" spans="1:6" ht="13.5" customHeight="1" hidden="1" thickBot="1">
      <c r="A13" s="9" t="s">
        <v>0</v>
      </c>
      <c r="B13" s="8"/>
      <c r="C13" s="8"/>
      <c r="D13" s="8"/>
      <c r="E13" s="8"/>
      <c r="F13" s="97"/>
    </row>
    <row r="14" spans="1:6" ht="13.5" customHeight="1" hidden="1" thickBot="1">
      <c r="A14" s="6" t="s">
        <v>20</v>
      </c>
      <c r="B14" s="8"/>
      <c r="C14" s="8"/>
      <c r="D14" s="8"/>
      <c r="E14" s="8"/>
      <c r="F14" s="97"/>
    </row>
    <row r="15" spans="1:6" ht="13.5" customHeight="1" hidden="1" thickBot="1">
      <c r="A15" s="29" t="s">
        <v>21</v>
      </c>
      <c r="B15" s="8"/>
      <c r="C15" s="8"/>
      <c r="D15" s="8"/>
      <c r="E15" s="8"/>
      <c r="F15" s="97"/>
    </row>
    <row r="16" spans="1:6" ht="13.5" customHeight="1" hidden="1" thickBot="1">
      <c r="A16" s="7" t="s">
        <v>2</v>
      </c>
      <c r="B16" s="8"/>
      <c r="C16" s="8"/>
      <c r="D16" s="8"/>
      <c r="E16" s="8"/>
      <c r="F16" s="97"/>
    </row>
    <row r="17" spans="1:6" ht="13.5" customHeight="1" hidden="1" thickBot="1">
      <c r="A17" s="7" t="s">
        <v>8</v>
      </c>
      <c r="B17" s="8"/>
      <c r="C17" s="8"/>
      <c r="D17" s="8"/>
      <c r="E17" s="8"/>
      <c r="F17" s="97"/>
    </row>
    <row r="18" spans="2:6" ht="13.5" customHeight="1" hidden="1" thickBot="1">
      <c r="B18" s="8"/>
      <c r="C18" s="8"/>
      <c r="D18" s="8"/>
      <c r="E18" s="8"/>
      <c r="F18" s="97"/>
    </row>
    <row r="19" spans="1:6" ht="13.5" customHeight="1" hidden="1" thickBot="1">
      <c r="A19" s="7" t="s">
        <v>3</v>
      </c>
      <c r="B19" s="8"/>
      <c r="C19" s="8"/>
      <c r="D19" s="8"/>
      <c r="E19" s="8"/>
      <c r="F19" s="97"/>
    </row>
    <row r="20" spans="1:6" ht="13.5" customHeight="1" hidden="1" thickBot="1">
      <c r="A20" s="7" t="s">
        <v>4</v>
      </c>
      <c r="B20" s="8"/>
      <c r="C20" s="8"/>
      <c r="D20" s="8"/>
      <c r="E20" s="8"/>
      <c r="F20" s="97"/>
    </row>
    <row r="21" spans="2:6" ht="13.5" customHeight="1" hidden="1" thickBot="1">
      <c r="B21" s="8"/>
      <c r="C21" s="8"/>
      <c r="D21" s="8"/>
      <c r="E21" s="8"/>
      <c r="F21" s="97"/>
    </row>
    <row r="22" spans="1:6" ht="26.25" thickBot="1">
      <c r="A22" s="10" t="s">
        <v>1</v>
      </c>
      <c r="B22" s="11" t="s">
        <v>12</v>
      </c>
      <c r="C22" s="11" t="s">
        <v>11</v>
      </c>
      <c r="D22" s="57" t="s">
        <v>65</v>
      </c>
      <c r="E22" s="58" t="s">
        <v>66</v>
      </c>
      <c r="F22" s="98"/>
    </row>
    <row r="23" spans="1:6" ht="171.75">
      <c r="A23" s="31" t="s">
        <v>70</v>
      </c>
      <c r="B23" s="22">
        <v>5500</v>
      </c>
      <c r="C23" s="23" t="s">
        <v>27</v>
      </c>
      <c r="D23" s="23">
        <f>E23/B23</f>
        <v>142</v>
      </c>
      <c r="E23" s="23">
        <v>781000</v>
      </c>
      <c r="F23" s="23">
        <f>686950</f>
        <v>686950</v>
      </c>
    </row>
    <row r="24" spans="1:6" ht="157.5" hidden="1">
      <c r="A24" s="31" t="s">
        <v>41</v>
      </c>
      <c r="B24" s="22">
        <v>5500</v>
      </c>
      <c r="C24" s="23" t="s">
        <v>27</v>
      </c>
      <c r="D24" s="23"/>
      <c r="E24" s="23"/>
      <c r="F24" s="23">
        <f>C7+E7</f>
        <v>0</v>
      </c>
    </row>
    <row r="25" spans="1:6" ht="143.25" hidden="1">
      <c r="A25" s="31" t="s">
        <v>42</v>
      </c>
      <c r="B25" s="22">
        <v>5500</v>
      </c>
      <c r="C25" s="23" t="s">
        <v>27</v>
      </c>
      <c r="D25" s="23"/>
      <c r="E25" s="23"/>
      <c r="F25" s="23">
        <f>C8+E8</f>
        <v>0</v>
      </c>
    </row>
    <row r="26" spans="1:6" ht="143.25" hidden="1">
      <c r="A26" s="31" t="s">
        <v>43</v>
      </c>
      <c r="B26" s="22">
        <v>5500</v>
      </c>
      <c r="C26" s="23" t="s">
        <v>27</v>
      </c>
      <c r="D26" s="23"/>
      <c r="E26" s="23"/>
      <c r="F26" s="23">
        <f>C9+E9</f>
        <v>0</v>
      </c>
    </row>
    <row r="27" spans="1:6" ht="171.75">
      <c r="A27" s="31" t="s">
        <v>71</v>
      </c>
      <c r="B27" s="22">
        <v>5500</v>
      </c>
      <c r="C27" s="23" t="s">
        <v>27</v>
      </c>
      <c r="D27" s="23">
        <f>E27/B27</f>
        <v>192.07681818181817</v>
      </c>
      <c r="E27" s="23">
        <v>1056422.5</v>
      </c>
      <c r="F27" s="23">
        <f>975700</f>
        <v>975700</v>
      </c>
    </row>
    <row r="28" spans="1:6" ht="15" hidden="1">
      <c r="A28" s="31">
        <v>686950</v>
      </c>
      <c r="B28" s="22">
        <v>5500</v>
      </c>
      <c r="C28" s="23" t="s">
        <v>27</v>
      </c>
      <c r="D28" s="23"/>
      <c r="E28" s="23"/>
      <c r="F28" s="23">
        <f>C11+E11</f>
        <v>0</v>
      </c>
    </row>
    <row r="29" spans="1:6" ht="157.5" hidden="1">
      <c r="A29" s="31" t="s">
        <v>46</v>
      </c>
      <c r="B29" s="22">
        <v>5500</v>
      </c>
      <c r="C29" s="23" t="s">
        <v>27</v>
      </c>
      <c r="D29" s="23"/>
      <c r="E29" s="23"/>
      <c r="F29" s="23">
        <f>C12+E12</f>
        <v>0</v>
      </c>
    </row>
    <row r="30" spans="1:6" ht="157.5" hidden="1">
      <c r="A30" s="31" t="s">
        <v>47</v>
      </c>
      <c r="B30" s="22">
        <v>5500</v>
      </c>
      <c r="C30" s="23" t="s">
        <v>27</v>
      </c>
      <c r="D30" s="23"/>
      <c r="E30" s="23"/>
      <c r="F30" s="23">
        <f>C13+E13</f>
        <v>0</v>
      </c>
    </row>
    <row r="31" spans="1:6" ht="15">
      <c r="A31" s="31"/>
      <c r="B31" s="22"/>
      <c r="C31" s="23"/>
      <c r="D31" s="23"/>
      <c r="E31" s="23"/>
      <c r="F31" s="23"/>
    </row>
    <row r="32" spans="1:6" ht="12.75">
      <c r="A32" s="19"/>
      <c r="B32" s="2"/>
      <c r="C32" s="2"/>
      <c r="D32" s="2"/>
      <c r="E32" s="2"/>
      <c r="F32" s="2"/>
    </row>
    <row r="33" spans="1:6" ht="86.25">
      <c r="A33" s="31" t="s">
        <v>28</v>
      </c>
      <c r="B33" s="37">
        <v>1000</v>
      </c>
      <c r="C33" s="52" t="s">
        <v>11</v>
      </c>
      <c r="D33" s="52" t="s">
        <v>72</v>
      </c>
      <c r="E33" s="52" t="s">
        <v>72</v>
      </c>
      <c r="F33" s="99">
        <v>180000</v>
      </c>
    </row>
    <row r="34" spans="1:6" ht="87" thickBot="1">
      <c r="A34" s="65" t="s">
        <v>73</v>
      </c>
      <c r="B34" s="48">
        <v>2000</v>
      </c>
      <c r="C34" s="52" t="s">
        <v>11</v>
      </c>
      <c r="F34" s="61">
        <v>360000</v>
      </c>
    </row>
    <row r="35" spans="5:6" ht="15">
      <c r="E35" s="60" t="s">
        <v>75</v>
      </c>
      <c r="F35" s="100">
        <v>540000</v>
      </c>
    </row>
  </sheetData>
  <sheetProtection/>
  <mergeCells count="4">
    <mergeCell ref="F5:F22"/>
    <mergeCell ref="E5:E8"/>
    <mergeCell ref="B5:B8"/>
    <mergeCell ref="C5:C8"/>
  </mergeCells>
  <printOptions/>
  <pageMargins left="0.75" right="0.75" top="0.5" bottom="0.26" header="0.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Pboro</dc:creator>
  <cp:keywords/>
  <dc:description/>
  <cp:lastModifiedBy>Don Mayer-Brown</cp:lastModifiedBy>
  <cp:lastPrinted>2012-10-12T19:13:59Z</cp:lastPrinted>
  <dcterms:created xsi:type="dcterms:W3CDTF">2008-02-27T15:20:01Z</dcterms:created>
  <dcterms:modified xsi:type="dcterms:W3CDTF">2012-10-12T20:32:46Z</dcterms:modified>
  <cp:category/>
  <cp:version/>
  <cp:contentType/>
  <cp:contentStatus/>
</cp:coreProperties>
</file>